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CEPAL\BIODIVERSIDAD\2025\PANORAMA\REVISIONES\CONSOLIDADOS\REVISIÓN ANEXOS POST PUBLICACIÓN\DOCUMENTO\RESPALDOS NUEVOS\"/>
    </mc:Choice>
  </mc:AlternateContent>
  <xr:revisionPtr revIDLastSave="0" documentId="13_ncr:1_{8E8F77E7-9D09-4C57-8748-CC47171883D6}" xr6:coauthVersionLast="47" xr6:coauthVersionMax="47" xr10:uidLastSave="{00000000-0000-0000-0000-000000000000}"/>
  <bookViews>
    <workbookView xWindow="-110" yWindow="-110" windowWidth="19420" windowHeight="10420" xr2:uid="{788446EE-72E0-4FF0-8943-98A7975C9C8B}"/>
  </bookViews>
  <sheets>
    <sheet name="Índice" sheetId="1" r:id="rId1"/>
    <sheet name="A1" sheetId="2" r:id="rId2"/>
    <sheet name="A2" sheetId="3" r:id="rId3"/>
    <sheet name="A3" sheetId="4" r:id="rId4"/>
    <sheet name="A4" sheetId="5" r:id="rId5"/>
    <sheet name="A5" sheetId="9" r:id="rId6"/>
    <sheet name="A6" sheetId="12" r:id="rId7"/>
    <sheet name="A7" sheetId="6" r:id="rId8"/>
    <sheet name="A8" sheetId="7" r:id="rId9"/>
    <sheet name="A9" sheetId="10" r:id="rId10"/>
    <sheet name="A10" sheetId="11" r:id="rId11"/>
    <sheet name="A11" sheetId="8" r:id="rId12"/>
    <sheet name="A12" sheetId="13" r:id="rId13"/>
    <sheet name="Gráfico A12" sheetId="14" r:id="rId14"/>
    <sheet name="A13" sheetId="15" r:id="rId15"/>
    <sheet name="A14" sheetId="16" r:id="rId16"/>
    <sheet name="A15" sheetId="17" r:id="rId1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9" i="16" l="1"/>
  <c r="J41" i="17"/>
  <c r="N7" i="16" l="1"/>
  <c r="N8" i="16"/>
  <c r="N9" i="16"/>
  <c r="N10" i="16"/>
  <c r="N11" i="16"/>
  <c r="N12" i="16"/>
  <c r="N13" i="16"/>
  <c r="N14" i="16"/>
  <c r="N15" i="16"/>
  <c r="N16" i="16"/>
  <c r="N17" i="16"/>
  <c r="N18" i="16"/>
  <c r="N19" i="16"/>
  <c r="N20" i="16"/>
  <c r="N21" i="16"/>
  <c r="N22" i="16"/>
  <c r="N23" i="16"/>
  <c r="N24" i="16"/>
  <c r="N25" i="16"/>
  <c r="N26" i="16"/>
  <c r="N27" i="16"/>
  <c r="N28" i="16"/>
  <c r="N29" i="16"/>
  <c r="N30" i="16"/>
  <c r="N31" i="16"/>
  <c r="N32" i="16"/>
  <c r="N33" i="16"/>
  <c r="N34" i="16"/>
  <c r="N35" i="16"/>
  <c r="N36" i="16"/>
  <c r="N37" i="16"/>
  <c r="N38" i="16"/>
  <c r="N6" i="16"/>
  <c r="L42" i="17"/>
  <c r="F42" i="17"/>
  <c r="T41" i="17"/>
  <c r="T42" i="17" s="1"/>
  <c r="S41" i="17"/>
  <c r="S42" i="17" s="1"/>
  <c r="R41" i="17"/>
  <c r="R42" i="17" s="1"/>
  <c r="Q41" i="17"/>
  <c r="Q42" i="17" s="1"/>
  <c r="P41" i="17"/>
  <c r="P42" i="17" s="1"/>
  <c r="O42" i="17"/>
  <c r="N41" i="17"/>
  <c r="N42" i="17" s="1"/>
  <c r="M41" i="17"/>
  <c r="M42" i="17" s="1"/>
  <c r="L41" i="17"/>
  <c r="K41" i="17"/>
  <c r="K42" i="17" s="1"/>
  <c r="J42" i="17"/>
  <c r="I41" i="17"/>
  <c r="I42" i="17" s="1"/>
  <c r="H41" i="17"/>
  <c r="H42" i="17" s="1"/>
  <c r="G41" i="17"/>
  <c r="G42" i="17" s="1"/>
  <c r="F41" i="17"/>
  <c r="E41" i="17"/>
  <c r="E42" i="17" s="1"/>
  <c r="D41" i="17"/>
  <c r="D42" i="17" s="1"/>
  <c r="C41" i="17"/>
  <c r="C42" i="17" s="1"/>
  <c r="B41" i="17"/>
  <c r="B42" i="17" s="1"/>
  <c r="H38" i="15" l="1"/>
  <c r="G38" i="15"/>
  <c r="B38" i="15"/>
  <c r="H37" i="15"/>
  <c r="G37" i="15"/>
  <c r="D37" i="15"/>
  <c r="H36" i="15"/>
  <c r="G36" i="15"/>
  <c r="D36" i="15"/>
  <c r="H35" i="15"/>
  <c r="G35" i="15"/>
  <c r="D35" i="15"/>
  <c r="H34" i="15"/>
  <c r="G34" i="15"/>
  <c r="D34" i="15"/>
  <c r="H33" i="15"/>
  <c r="G33" i="15"/>
  <c r="D33" i="15"/>
  <c r="H32" i="15"/>
  <c r="G32" i="15"/>
  <c r="D32" i="15"/>
  <c r="H31" i="15"/>
  <c r="G31" i="15"/>
  <c r="D31" i="15"/>
  <c r="H30" i="15"/>
  <c r="G30" i="15"/>
  <c r="D30" i="15"/>
  <c r="H29" i="15"/>
  <c r="G29" i="15"/>
  <c r="D29" i="15"/>
  <c r="H28" i="15"/>
  <c r="G28" i="15"/>
  <c r="D28" i="15"/>
  <c r="H27" i="15"/>
  <c r="G27" i="15"/>
  <c r="D27" i="15"/>
  <c r="H26" i="15"/>
  <c r="G26" i="15"/>
  <c r="D26" i="15"/>
  <c r="H25" i="15"/>
  <c r="G25" i="15"/>
  <c r="D25" i="15"/>
  <c r="H24" i="15"/>
  <c r="G24" i="15"/>
  <c r="D24" i="15"/>
  <c r="H23" i="15"/>
  <c r="G23" i="15"/>
  <c r="D23" i="15"/>
  <c r="H22" i="15"/>
  <c r="G22" i="15"/>
  <c r="D22" i="15"/>
  <c r="H21" i="15"/>
  <c r="G21" i="15"/>
  <c r="D21" i="15"/>
  <c r="H20" i="15"/>
  <c r="G20" i="15"/>
  <c r="D20" i="15"/>
  <c r="H19" i="15"/>
  <c r="G19" i="15"/>
  <c r="D19" i="15"/>
  <c r="H18" i="15"/>
  <c r="G18" i="15"/>
  <c r="D18" i="15"/>
  <c r="H17" i="15"/>
  <c r="G17" i="15"/>
  <c r="D17" i="15"/>
  <c r="H16" i="15"/>
  <c r="G16" i="15"/>
  <c r="D16" i="15"/>
  <c r="H15" i="15"/>
  <c r="G15" i="15"/>
  <c r="D15" i="15"/>
  <c r="H14" i="15"/>
  <c r="G14" i="15"/>
  <c r="D14" i="15"/>
  <c r="H13" i="15"/>
  <c r="G13" i="15"/>
  <c r="D13" i="15"/>
  <c r="H12" i="15"/>
  <c r="G12" i="15"/>
  <c r="D12" i="15"/>
  <c r="H11" i="15"/>
  <c r="G11" i="15"/>
  <c r="D11" i="15"/>
  <c r="H10" i="15"/>
  <c r="G10" i="15"/>
  <c r="D10" i="15"/>
  <c r="H9" i="15"/>
  <c r="G9" i="15"/>
  <c r="D9" i="15"/>
  <c r="H8" i="15"/>
  <c r="G8" i="15"/>
  <c r="D8" i="15"/>
  <c r="H7" i="15"/>
  <c r="G7" i="15"/>
  <c r="D7" i="15"/>
  <c r="C38" i="12"/>
  <c r="B38" i="12"/>
  <c r="D38" i="12" s="1"/>
  <c r="F38" i="12" s="1"/>
  <c r="D37" i="12"/>
  <c r="F37" i="12" s="1"/>
  <c r="D36" i="12"/>
  <c r="F36" i="12" s="1"/>
  <c r="D35" i="12"/>
  <c r="F35" i="12" s="1"/>
  <c r="D34" i="12"/>
  <c r="F34" i="12" s="1"/>
  <c r="D33" i="12"/>
  <c r="F33" i="12" s="1"/>
  <c r="D32" i="12"/>
  <c r="F32" i="12" s="1"/>
  <c r="D31" i="12"/>
  <c r="F31" i="12" s="1"/>
  <c r="D30" i="12"/>
  <c r="F30" i="12" s="1"/>
  <c r="D29" i="12"/>
  <c r="F29" i="12" s="1"/>
  <c r="D28" i="12"/>
  <c r="F28" i="12" s="1"/>
  <c r="D27" i="12"/>
  <c r="F27" i="12" s="1"/>
  <c r="D26" i="12"/>
  <c r="F26" i="12" s="1"/>
  <c r="D25" i="12"/>
  <c r="F25" i="12" s="1"/>
  <c r="D24" i="12"/>
  <c r="F24" i="12" s="1"/>
  <c r="D23" i="12"/>
  <c r="F23" i="12" s="1"/>
  <c r="D22" i="12"/>
  <c r="F22" i="12" s="1"/>
  <c r="D21" i="12"/>
  <c r="F21" i="12" s="1"/>
  <c r="D20" i="12"/>
  <c r="F20" i="12" s="1"/>
  <c r="D19" i="12"/>
  <c r="F19" i="12" s="1"/>
  <c r="D18" i="12"/>
  <c r="F18" i="12" s="1"/>
  <c r="D17" i="12"/>
  <c r="F17" i="12" s="1"/>
  <c r="D16" i="12"/>
  <c r="F16" i="12" s="1"/>
  <c r="D15" i="12"/>
  <c r="F15" i="12" s="1"/>
  <c r="D14" i="12"/>
  <c r="F14" i="12" s="1"/>
  <c r="D13" i="12"/>
  <c r="F13" i="12" s="1"/>
  <c r="D12" i="12"/>
  <c r="F12" i="12" s="1"/>
  <c r="D11" i="12"/>
  <c r="F11" i="12" s="1"/>
  <c r="D10" i="12"/>
  <c r="F10" i="12" s="1"/>
  <c r="D9" i="12"/>
  <c r="F9" i="12" s="1"/>
  <c r="D8" i="12"/>
  <c r="F8" i="12" s="1"/>
  <c r="D7" i="12"/>
  <c r="F7" i="12" s="1"/>
  <c r="D6" i="12"/>
  <c r="F6" i="12" s="1"/>
  <c r="E33" i="11"/>
  <c r="C33" i="11"/>
  <c r="B33" i="11"/>
  <c r="F32" i="11"/>
  <c r="D32" i="11"/>
  <c r="F31" i="11"/>
  <c r="D31" i="11"/>
  <c r="F30" i="11"/>
  <c r="D30" i="11"/>
  <c r="F29" i="11"/>
  <c r="D29" i="11"/>
  <c r="F28" i="11"/>
  <c r="D28" i="11"/>
  <c r="F27" i="11"/>
  <c r="D27" i="11"/>
  <c r="F26" i="11"/>
  <c r="D26" i="11"/>
  <c r="F25" i="11"/>
  <c r="D25" i="11"/>
  <c r="F24" i="11"/>
  <c r="D24" i="11"/>
  <c r="F23" i="11"/>
  <c r="D23" i="11"/>
  <c r="F22" i="11"/>
  <c r="D22" i="11"/>
  <c r="F21" i="11"/>
  <c r="D21" i="11"/>
  <c r="F20" i="11"/>
  <c r="D20" i="11"/>
  <c r="F19" i="11"/>
  <c r="D19" i="11"/>
  <c r="F18" i="11"/>
  <c r="D18" i="11"/>
  <c r="F17" i="11"/>
  <c r="D17" i="11"/>
  <c r="F16" i="11"/>
  <c r="D16" i="11"/>
  <c r="F15" i="11"/>
  <c r="D15" i="11"/>
  <c r="F14" i="11"/>
  <c r="D14" i="11"/>
  <c r="F13" i="11"/>
  <c r="D13" i="11"/>
  <c r="F12" i="11"/>
  <c r="D12" i="11"/>
  <c r="F11" i="11"/>
  <c r="D11" i="11"/>
  <c r="F10" i="11"/>
  <c r="D10" i="11"/>
  <c r="F9" i="11"/>
  <c r="D9" i="11"/>
  <c r="F8" i="11"/>
  <c r="D8" i="11"/>
  <c r="F7" i="11"/>
  <c r="D7" i="11"/>
  <c r="F6" i="11"/>
  <c r="D6" i="11"/>
  <c r="D33" i="11" s="1"/>
  <c r="F33" i="11" s="1"/>
  <c r="E33" i="10"/>
  <c r="B33" i="10"/>
  <c r="D33" i="10" s="1"/>
  <c r="F33" i="10" s="1"/>
  <c r="D32" i="10"/>
  <c r="F32" i="10" s="1"/>
  <c r="D31" i="10"/>
  <c r="F31" i="10" s="1"/>
  <c r="D30" i="10"/>
  <c r="F30" i="10" s="1"/>
  <c r="D29" i="10"/>
  <c r="F29" i="10" s="1"/>
  <c r="D28" i="10"/>
  <c r="F28" i="10" s="1"/>
  <c r="D27" i="10"/>
  <c r="F27" i="10" s="1"/>
  <c r="D26" i="10"/>
  <c r="F26" i="10" s="1"/>
  <c r="D25" i="10"/>
  <c r="F25" i="10" s="1"/>
  <c r="D24" i="10"/>
  <c r="F24" i="10" s="1"/>
  <c r="D23" i="10"/>
  <c r="F23" i="10" s="1"/>
  <c r="D22" i="10"/>
  <c r="F22" i="10" s="1"/>
  <c r="D21" i="10"/>
  <c r="F21" i="10" s="1"/>
  <c r="D20" i="10"/>
  <c r="F20" i="10" s="1"/>
  <c r="D19" i="10"/>
  <c r="F19" i="10" s="1"/>
  <c r="D18" i="10"/>
  <c r="F18" i="10" s="1"/>
  <c r="D17" i="10"/>
  <c r="F17" i="10" s="1"/>
  <c r="D16" i="10"/>
  <c r="F16" i="10" s="1"/>
  <c r="D15" i="10"/>
  <c r="F15" i="10" s="1"/>
  <c r="D14" i="10"/>
  <c r="F14" i="10" s="1"/>
  <c r="D13" i="10"/>
  <c r="F13" i="10" s="1"/>
  <c r="D12" i="10"/>
  <c r="F12" i="10" s="1"/>
  <c r="D11" i="10"/>
  <c r="F11" i="10" s="1"/>
  <c r="D10" i="10"/>
  <c r="F10" i="10" s="1"/>
  <c r="D9" i="10"/>
  <c r="F9" i="10" s="1"/>
  <c r="D8" i="10"/>
  <c r="F8" i="10" s="1"/>
  <c r="D7" i="10"/>
  <c r="F7" i="10" s="1"/>
  <c r="D6" i="10"/>
  <c r="F6" i="10" s="1"/>
  <c r="E11" i="9"/>
  <c r="C11" i="9"/>
  <c r="B11" i="9"/>
  <c r="D10" i="9"/>
  <c r="D9" i="9"/>
  <c r="D8" i="9"/>
  <c r="F7" i="9"/>
  <c r="D7" i="9"/>
  <c r="D6" i="9"/>
  <c r="D11" i="9" s="1"/>
  <c r="E33" i="8"/>
  <c r="C33" i="8"/>
  <c r="B33" i="8"/>
  <c r="D32" i="8"/>
  <c r="F32" i="8" s="1"/>
  <c r="F31" i="8"/>
  <c r="D31" i="8"/>
  <c r="D30" i="8"/>
  <c r="F30" i="8" s="1"/>
  <c r="F29" i="8"/>
  <c r="D29" i="8"/>
  <c r="D28" i="8"/>
  <c r="F28" i="8" s="1"/>
  <c r="F27" i="8"/>
  <c r="D27" i="8"/>
  <c r="D26" i="8"/>
  <c r="F26" i="8" s="1"/>
  <c r="F25" i="8"/>
  <c r="D25" i="8"/>
  <c r="D24" i="8"/>
  <c r="F24" i="8" s="1"/>
  <c r="F23" i="8"/>
  <c r="D23" i="8"/>
  <c r="D22" i="8"/>
  <c r="F22" i="8" s="1"/>
  <c r="F21" i="8"/>
  <c r="D21" i="8"/>
  <c r="D20" i="8"/>
  <c r="F20" i="8" s="1"/>
  <c r="F19" i="8"/>
  <c r="D19" i="8"/>
  <c r="D18" i="8"/>
  <c r="F18" i="8" s="1"/>
  <c r="F17" i="8"/>
  <c r="D17" i="8"/>
  <c r="D16" i="8"/>
  <c r="F16" i="8" s="1"/>
  <c r="F15" i="8"/>
  <c r="D15" i="8"/>
  <c r="D14" i="8"/>
  <c r="F14" i="8" s="1"/>
  <c r="F13" i="8"/>
  <c r="D13" i="8"/>
  <c r="D12" i="8"/>
  <c r="F12" i="8" s="1"/>
  <c r="F11" i="8"/>
  <c r="D11" i="8"/>
  <c r="D10" i="8"/>
  <c r="F10" i="8" s="1"/>
  <c r="F9" i="8"/>
  <c r="D9" i="8"/>
  <c r="D8" i="8"/>
  <c r="F8" i="8" s="1"/>
  <c r="F7" i="8"/>
  <c r="D7" i="8"/>
  <c r="D6" i="8"/>
  <c r="D33" i="8" s="1"/>
  <c r="F33" i="8" s="1"/>
  <c r="C33" i="7"/>
  <c r="B33" i="7"/>
  <c r="D32" i="7"/>
  <c r="F32" i="7" s="1"/>
  <c r="D31" i="7"/>
  <c r="F31" i="7" s="1"/>
  <c r="D30" i="7"/>
  <c r="F30" i="7" s="1"/>
  <c r="D29" i="7"/>
  <c r="F29" i="7" s="1"/>
  <c r="D28" i="7"/>
  <c r="F28" i="7" s="1"/>
  <c r="D27" i="7"/>
  <c r="F27" i="7" s="1"/>
  <c r="D26" i="7"/>
  <c r="F26" i="7" s="1"/>
  <c r="D25" i="7"/>
  <c r="F25" i="7" s="1"/>
  <c r="D24" i="7"/>
  <c r="F24" i="7" s="1"/>
  <c r="D23" i="7"/>
  <c r="F23" i="7" s="1"/>
  <c r="D22" i="7"/>
  <c r="F22" i="7" s="1"/>
  <c r="D21" i="7"/>
  <c r="F21" i="7" s="1"/>
  <c r="D20" i="7"/>
  <c r="F20" i="7" s="1"/>
  <c r="D19" i="7"/>
  <c r="F19" i="7" s="1"/>
  <c r="D18" i="7"/>
  <c r="F18" i="7" s="1"/>
  <c r="D17" i="7"/>
  <c r="F17" i="7" s="1"/>
  <c r="D16" i="7"/>
  <c r="F16" i="7" s="1"/>
  <c r="D15" i="7"/>
  <c r="F15" i="7" s="1"/>
  <c r="D14" i="7"/>
  <c r="F14" i="7" s="1"/>
  <c r="D13" i="7"/>
  <c r="F13" i="7" s="1"/>
  <c r="D12" i="7"/>
  <c r="F12" i="7" s="1"/>
  <c r="D11" i="7"/>
  <c r="F11" i="7" s="1"/>
  <c r="D10" i="7"/>
  <c r="F10" i="7" s="1"/>
  <c r="D9" i="7"/>
  <c r="F9" i="7" s="1"/>
  <c r="D8" i="7"/>
  <c r="F8" i="7" s="1"/>
  <c r="D7" i="7"/>
  <c r="F7" i="7" s="1"/>
  <c r="D6" i="7"/>
  <c r="F6" i="7" s="1"/>
  <c r="E33" i="6"/>
  <c r="C33" i="6"/>
  <c r="B33" i="6"/>
  <c r="F32" i="6"/>
  <c r="D32" i="6"/>
  <c r="D31" i="6"/>
  <c r="F31" i="6" s="1"/>
  <c r="F30" i="6"/>
  <c r="D30" i="6"/>
  <c r="D29" i="6"/>
  <c r="F29" i="6" s="1"/>
  <c r="F28" i="6"/>
  <c r="D28" i="6"/>
  <c r="D27" i="6"/>
  <c r="F27" i="6" s="1"/>
  <c r="F26" i="6"/>
  <c r="D26" i="6"/>
  <c r="D25" i="6"/>
  <c r="F25" i="6" s="1"/>
  <c r="F24" i="6"/>
  <c r="D24" i="6"/>
  <c r="D23" i="6"/>
  <c r="F23" i="6" s="1"/>
  <c r="F22" i="6"/>
  <c r="D22" i="6"/>
  <c r="D21" i="6"/>
  <c r="F21" i="6" s="1"/>
  <c r="F20" i="6"/>
  <c r="D20" i="6"/>
  <c r="D19" i="6"/>
  <c r="F19" i="6" s="1"/>
  <c r="F18" i="6"/>
  <c r="D18" i="6"/>
  <c r="D17" i="6"/>
  <c r="F17" i="6" s="1"/>
  <c r="F16" i="6"/>
  <c r="D16" i="6"/>
  <c r="D15" i="6"/>
  <c r="F15" i="6" s="1"/>
  <c r="F14" i="6"/>
  <c r="D14" i="6"/>
  <c r="D13" i="6"/>
  <c r="F13" i="6" s="1"/>
  <c r="F12" i="6"/>
  <c r="D12" i="6"/>
  <c r="D11" i="6"/>
  <c r="F11" i="6" s="1"/>
  <c r="F10" i="6"/>
  <c r="D10" i="6"/>
  <c r="D9" i="6"/>
  <c r="F9" i="6" s="1"/>
  <c r="F8" i="6"/>
  <c r="D8" i="6"/>
  <c r="D7" i="6"/>
  <c r="F7" i="6" s="1"/>
  <c r="F6" i="6"/>
  <c r="D6" i="6"/>
  <c r="D33" i="6" s="1"/>
  <c r="F33" i="6" s="1"/>
  <c r="E36" i="5"/>
  <c r="D36" i="5"/>
  <c r="F36" i="5" s="1"/>
  <c r="C36" i="5"/>
  <c r="B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  <c r="F6" i="5"/>
  <c r="E29" i="4"/>
  <c r="C29" i="4"/>
  <c r="B29" i="4"/>
  <c r="D29" i="4" s="1"/>
  <c r="F29" i="4" s="1"/>
  <c r="F28" i="4"/>
  <c r="D28" i="4"/>
  <c r="F27" i="4"/>
  <c r="D27" i="4"/>
  <c r="F26" i="4"/>
  <c r="D26" i="4"/>
  <c r="F24" i="4"/>
  <c r="D24" i="4"/>
  <c r="F23" i="4"/>
  <c r="D23" i="4"/>
  <c r="F22" i="4"/>
  <c r="D22" i="4"/>
  <c r="F21" i="4"/>
  <c r="D21" i="4"/>
  <c r="F20" i="4"/>
  <c r="D20" i="4"/>
  <c r="F19" i="4"/>
  <c r="D19" i="4"/>
  <c r="F18" i="4"/>
  <c r="D18" i="4"/>
  <c r="F17" i="4"/>
  <c r="D17" i="4"/>
  <c r="F16" i="4"/>
  <c r="D16" i="4"/>
  <c r="F15" i="4"/>
  <c r="D15" i="4"/>
  <c r="F14" i="4"/>
  <c r="D14" i="4"/>
  <c r="F13" i="4"/>
  <c r="D13" i="4"/>
  <c r="F12" i="4"/>
  <c r="D12" i="4"/>
  <c r="F11" i="4"/>
  <c r="D11" i="4"/>
  <c r="F10" i="4"/>
  <c r="D10" i="4"/>
  <c r="F9" i="4"/>
  <c r="D9" i="4"/>
  <c r="D8" i="4"/>
  <c r="F8" i="4" s="1"/>
  <c r="F7" i="4"/>
  <c r="D7" i="4"/>
  <c r="D6" i="4"/>
  <c r="F6" i="4" s="1"/>
  <c r="F6" i="8" l="1"/>
  <c r="D33" i="7"/>
  <c r="F33" i="7" s="1"/>
</calcChain>
</file>

<file path=xl/sharedStrings.xml><?xml version="1.0" encoding="utf-8"?>
<sst xmlns="http://schemas.openxmlformats.org/spreadsheetml/2006/main" count="1068" uniqueCount="326">
  <si>
    <t>Cuadro</t>
  </si>
  <si>
    <t>Título</t>
  </si>
  <si>
    <t>A1</t>
  </si>
  <si>
    <t>Índice del Anexo Estadístico</t>
  </si>
  <si>
    <t>Cuadro A1</t>
  </si>
  <si>
    <t>(kilómetros cuadrados)</t>
  </si>
  <si>
    <t>País</t>
  </si>
  <si>
    <t>Manglares</t>
  </si>
  <si>
    <t>Marismas</t>
  </si>
  <si>
    <t>Corales tropicales</t>
  </si>
  <si>
    <t>Praderas marinas</t>
  </si>
  <si>
    <t>Bosques submarinos</t>
  </si>
  <si>
    <t>Antigua y Barbuda</t>
  </si>
  <si>
    <t>Argentina</t>
  </si>
  <si>
    <t>Bahamas</t>
  </si>
  <si>
    <t>Barbados</t>
  </si>
  <si>
    <t>Belice</t>
  </si>
  <si>
    <t>Bolivia (Estado Plurinacional de)</t>
  </si>
  <si>
    <t>Brasil</t>
  </si>
  <si>
    <t>Chile</t>
  </si>
  <si>
    <t>Colombia</t>
  </si>
  <si>
    <t>Costa Rica</t>
  </si>
  <si>
    <t>Cuba</t>
  </si>
  <si>
    <t xml:space="preserve">Dominica </t>
  </si>
  <si>
    <t>Ecuador</t>
  </si>
  <si>
    <t>El Salvador</t>
  </si>
  <si>
    <t xml:space="preserve">Granada </t>
  </si>
  <si>
    <t>Guatemala</t>
  </si>
  <si>
    <t>Guyana</t>
  </si>
  <si>
    <t xml:space="preserve">Haití </t>
  </si>
  <si>
    <t>Honduras</t>
  </si>
  <si>
    <t xml:space="preserve">Jamaica </t>
  </si>
  <si>
    <t>México</t>
  </si>
  <si>
    <t>Nicaragua</t>
  </si>
  <si>
    <t>Panamá</t>
  </si>
  <si>
    <t>Paraguay</t>
  </si>
  <si>
    <t>Perú</t>
  </si>
  <si>
    <t>República Dominicana</t>
  </si>
  <si>
    <t xml:space="preserve">San Vicente y las Granadinas </t>
  </si>
  <si>
    <t xml:space="preserve">Santa Lucía </t>
  </si>
  <si>
    <t xml:space="preserve">Saint Kitts y Nevis </t>
  </si>
  <si>
    <t>Suriname</t>
  </si>
  <si>
    <t>Trinidad y Tabago</t>
  </si>
  <si>
    <t>Uruguay</t>
  </si>
  <si>
    <t>Venezuela (República Bolivariana de)</t>
  </si>
  <si>
    <t>Total</t>
  </si>
  <si>
    <t>Corales de agua fría</t>
  </si>
  <si>
    <t>Fuentes:</t>
  </si>
  <si>
    <t>UNEP-WCMC (Centro Mundial de Vigilancia de la Conservación) (2025), Ocean+ Habitats [en línea] https://habitats.oceanplus.org. Cambridge, UK: UNEP-WCMC DOI: https://doi.org/10.34892/fpe3-ar97.</t>
  </si>
  <si>
    <t>Eger, A.M., McHugh, T.A., Eddy, N., Vergés, A. (Editors) (2024), State of the World’s Kelp Forests V1.0. Kelp Forest Alliance, Sydney, Australia. https://kelpforestalliance.com/state-of-the-world’s-kelp-report.pdf.</t>
  </si>
  <si>
    <t>…</t>
  </si>
  <si>
    <t>a. Incluye todos los paíes de la región excepto Bolivia y el Paraguay</t>
  </si>
  <si>
    <t xml:space="preserve">América Latina y el Caribe (31 países): Superficie de ecosistemas costeros y marinos por país </t>
  </si>
  <si>
    <t>b. Para el caso de manglares son datos de 2020; para el caso de bosques submarinos son datos estimados publiacdos en 2024; para el resto de los ecosistemas se usaron cifras recopiladas en 2025 pero las fuentes oríginales varían por país y tipo de ecosistema</t>
  </si>
  <si>
    <t>Cuadro A2</t>
  </si>
  <si>
    <t>América Latina y el Caribe (33 países):  Volumen de captura marina y acuicultura, 1950 y 2022</t>
  </si>
  <si>
    <t>(millones de toneladas)</t>
  </si>
  <si>
    <t>Año</t>
  </si>
  <si>
    <t>Acuacultura</t>
  </si>
  <si>
    <t>Captura</t>
  </si>
  <si>
    <t>A2</t>
  </si>
  <si>
    <t>América Latina y el Caribe (30 países): Comercio internacional de servcios al transporte marítimo y logística 2023</t>
  </si>
  <si>
    <t>A3</t>
  </si>
  <si>
    <t xml:space="preserve">América Latina y el Caribe (27 países): Comercio internacional de productos de pesca y acuicultura 2023 </t>
  </si>
  <si>
    <t>A4</t>
  </si>
  <si>
    <t>América Latina y el Caribe (27 países): Comercio internacional de alimentos del mar procesados 2023</t>
  </si>
  <si>
    <t>A5</t>
  </si>
  <si>
    <t xml:space="preserve">América Latina y el Caribe (27 países): Comercio internacional de minerales marinos (sal y arena), 2023 </t>
  </si>
  <si>
    <t>A6</t>
  </si>
  <si>
    <t>A7</t>
  </si>
  <si>
    <t>América Latina y el Caribe (27 países): Comercio internacional de embarcaciones, refacciones marinas y equipos para puertos, 2023</t>
  </si>
  <si>
    <t>A8</t>
  </si>
  <si>
    <t>América Latina y el Caribe (27 países): Comercio internacional de tecnología y otras manufacturas marinasb, 2023</t>
  </si>
  <si>
    <t>A9</t>
  </si>
  <si>
    <t>A10</t>
  </si>
  <si>
    <t>A11</t>
  </si>
  <si>
    <t>Millones de dólares de 2023</t>
  </si>
  <si>
    <t>Balanza per cápita</t>
  </si>
  <si>
    <t>Exportaciones</t>
  </si>
  <si>
    <t>Importaciones</t>
  </si>
  <si>
    <t>Balanza comercial</t>
  </si>
  <si>
    <t>(miles de habitantes)</t>
  </si>
  <si>
    <t>(USD por persona)</t>
  </si>
  <si>
    <t> Bahamas </t>
  </si>
  <si>
    <t> Barbados</t>
  </si>
  <si>
    <t> Belice</t>
  </si>
  <si>
    <t> Brasil</t>
  </si>
  <si>
    <t> Colombia</t>
  </si>
  <si>
    <t> Costa Rica</t>
  </si>
  <si>
    <t> Ecuador</t>
  </si>
  <si>
    <t> El Salvador</t>
  </si>
  <si>
    <t> Guatemala</t>
  </si>
  <si>
    <t> Guyana</t>
  </si>
  <si>
    <t> Haití</t>
  </si>
  <si>
    <t> Honduras</t>
  </si>
  <si>
    <t> Jamaica</t>
  </si>
  <si>
    <t> México</t>
  </si>
  <si>
    <t> Nicaragua</t>
  </si>
  <si>
    <t> Panamá</t>
  </si>
  <si>
    <t> Perú</t>
  </si>
  <si>
    <t> República Dominicana</t>
  </si>
  <si>
    <t> San Vicente y las Granadinas</t>
  </si>
  <si>
    <t> Suriname</t>
  </si>
  <si>
    <t> Trinidad y Tabago</t>
  </si>
  <si>
    <t> Uruguay</t>
  </si>
  <si>
    <t>a. Incluye los 33 países de la región exceptuando: Antigua y Barbuda, la Argentina, Edo. Plur. de Bolivia, Chile, Cuba, Dominica, Granada, Santa Lucía, Saint Kitts y Nevis y Rep. Bol. de Venezuela.</t>
  </si>
  <si>
    <t>b. Para México, Haití, Guyana, Colombia, y Las Bahamas se usaron datos de 2022 y de 2017 para Barbados</t>
  </si>
  <si>
    <t>c. Todas las cifras se trajeron a dólares constantes de 2023 usando el Índice de Precios al Consumidor (Banco Mundial, 2024).</t>
  </si>
  <si>
    <t xml:space="preserve">d. Los datos de Población son de 2023 (CEPAL, 2024a) y sólo de capturaron datos de población para los países que presentaron datos completos para La Balanza comercial. </t>
  </si>
  <si>
    <t xml:space="preserve">d. La Balanza comercial per capita se calculó con base en la población de 2023 </t>
  </si>
  <si>
    <t>Fuente: Elaboración propia con base en:</t>
  </si>
  <si>
    <t>Población</t>
  </si>
  <si>
    <t>(miles de hab.)</t>
  </si>
  <si>
    <t> Argentina</t>
  </si>
  <si>
    <t> Bolivia (Estado Plurinacional de)   </t>
  </si>
  <si>
    <t> Chile</t>
  </si>
  <si>
    <t> Dominica</t>
  </si>
  <si>
    <t> Granada</t>
  </si>
  <si>
    <t> Santa Lucía</t>
  </si>
  <si>
    <t> Saint Kitts y Nevis</t>
  </si>
  <si>
    <t> Venezuela (República Bolivariana de)</t>
  </si>
  <si>
    <t>a. Incluye los 33 países de la región exceptuando: Cuba, Haití y el Paraguay</t>
  </si>
  <si>
    <t>b. Para los casos de México, Guyana, Chile y Las Bahamas se usaron datos de 2022 y de 2020 para la Rep. Bol. de Venezuela.</t>
  </si>
  <si>
    <t>d. La Balanza comercial per capita se calculó con base en la población de 2023 (CEPAL, 2024a)</t>
  </si>
  <si>
    <t> Cuba</t>
  </si>
  <si>
    <t>a. Incluye los 33 países de la región exceptuando: Antigua y Barbuda, Haití, San Vicente y las Granadinas, Saint Kitts y Nevis, Suriname y la Rep. Bol. de Venezuela</t>
  </si>
  <si>
    <t xml:space="preserve">b. Para los casos de Bahamas, Costa Rica, Ecuador, El Salvador, Jamaica, el Perú, la República Dominicana y Trinidad y Tabago se usaron datos de 2022; Honduras de 2021; Dominica y Santa Lucía 2020 y de 2018 para Cuba. </t>
  </si>
  <si>
    <t>-</t>
  </si>
  <si>
    <t>(millones de dólares corrientes de 2023, en miles de habitantes y dólares por persona c)</t>
  </si>
  <si>
    <t>a. Incluye 4 países con reporte diferente de cero en este rubro: Argentina, Brasil, Costa Rica y Dominica</t>
  </si>
  <si>
    <t>b. Para el caso de Barbados son datos de 2017</t>
  </si>
  <si>
    <t>c. La Balanza comercial per capita se calculó con base en la población de 2023 (CEPAL, 2024a)</t>
  </si>
  <si>
    <t>b. Esta categoría incluye manufacturas para la industria pesquera, naviera y para los deportes y actividades costeras y marinas, productos farmacéuticos elaborados con insumos marinos, equipo eléctrico y maquinaria para industrias relacionadas con el mar, y alta tecnología para la producción de energía en los mares.</t>
  </si>
  <si>
    <t xml:space="preserve">c. Para los casos de Bahamas, Costa Rica, Ecuador, El Salvador, Jamaica, el Perú, la República Dominicana y Trinidad y Tabago se usaron datos de 2022; Honduras de 2021; Dominica y Santa Lucía 2020  y de 2018 para Cuba. </t>
  </si>
  <si>
    <t>d. Todas las cifras se trajeron a dólares constantes de 2023 usando el Índice de Precios al Consumidor (Banco Mundial, 2024).</t>
  </si>
  <si>
    <t>e. La Balanza comercial per capita se calculó con base en la población de 2023 (CEPAL, 2024a)</t>
  </si>
  <si>
    <t>(millones de dólares corrientes de 2023, c en miles de habitantes y dólares por persona d)</t>
  </si>
  <si>
    <t>Balanza per cápita d</t>
  </si>
  <si>
    <t xml:space="preserve"> Barbados</t>
  </si>
  <si>
    <t xml:space="preserve">a. Incluye los 33 países de la región exceptuando a Cuba </t>
  </si>
  <si>
    <t>b. Para los casos de Las Bahamas, Chile, Guyana, Haití y México se utilizaron datos de 2022; de 2020 para la República Bolivariana de Venezuela; de 2018 para Trinidad y Tabago y de 2017 para Barbados</t>
  </si>
  <si>
    <t>América Latina y el Caribe: captura histórica de especies que están actualmente listas en CITES, en volumen de 1950 a 2022</t>
  </si>
  <si>
    <t>(toneladas de peso vivo)</t>
  </si>
  <si>
    <t>Tiburones</t>
  </si>
  <si>
    <t>Tortugas</t>
  </si>
  <si>
    <t>Mamíferos marinos</t>
  </si>
  <si>
    <t>Cuadro A12</t>
  </si>
  <si>
    <t>A12</t>
  </si>
  <si>
    <t>América Latina y el Caribe: captura histórica de especies que están actualmente listas en CITES, en volumen de 1950 a 2023</t>
  </si>
  <si>
    <t xml:space="preserve">América Latina y el Caribe (31 países): Superficie marino-costera con Áreas Marinas Protegidas (AMP) y con AMP con evaluaciones de efectividad </t>
  </si>
  <si>
    <t>(en kilómetros cuadrados y porcentajes)</t>
  </si>
  <si>
    <t>Áreas marino-costeras</t>
  </si>
  <si>
    <t>Áreas marinas protegidas (AMP)</t>
  </si>
  <si>
    <t>AMP con evaluaciones de efectividad (AEE)</t>
  </si>
  <si>
    <t>AMP / AMC (%)</t>
  </si>
  <si>
    <t>AEE / AMC</t>
  </si>
  <si>
    <t>AEE / AMP</t>
  </si>
  <si>
    <t>Dominica</t>
  </si>
  <si>
    <t>Granada</t>
  </si>
  <si>
    <t>Haití</t>
  </si>
  <si>
    <t>Jamaica</t>
  </si>
  <si>
    <t>Saint Kitts y Nevis</t>
  </si>
  <si>
    <t>San Vicente y las Granadinas</t>
  </si>
  <si>
    <t>Santa Lucía</t>
  </si>
  <si>
    <t>América Latina y el Caribe</t>
  </si>
  <si>
    <t>Nota:  La superficie reportada por UNEP-WCMC para Superficie Marino Costera difiere de la Superficie de ZEE reportada por Pauly y otros (2020) usado en el gráfico II.1</t>
  </si>
  <si>
    <t>Cuadro A13</t>
  </si>
  <si>
    <t>A13</t>
  </si>
  <si>
    <t>Cuadro A15</t>
  </si>
  <si>
    <t>América Latina y el Caribe:  Convenios y acuerdos internacionales mencionados en el Panorama del océano, los mares y los recursos marinos en el desarrollo de América Latina y el Caribe</t>
  </si>
  <si>
    <t>Acuerdo de</t>
  </si>
  <si>
    <t>ANUPP</t>
  </si>
  <si>
    <t>AMERP</t>
  </si>
  <si>
    <t>OMC</t>
  </si>
  <si>
    <t xml:space="preserve">Antigua </t>
  </si>
  <si>
    <t xml:space="preserve">CPPS </t>
  </si>
  <si>
    <t xml:space="preserve">CCAMLR </t>
  </si>
  <si>
    <t>Cartegena</t>
  </si>
  <si>
    <t>Cartagena</t>
  </si>
  <si>
    <t>BBNJ</t>
  </si>
  <si>
    <t>MARPOL (Anexos)</t>
  </si>
  <si>
    <t>Escazú</t>
  </si>
  <si>
    <t>CITES</t>
  </si>
  <si>
    <t>Moratoria</t>
  </si>
  <si>
    <t>Patrimonio</t>
  </si>
  <si>
    <t>Miembro CEPAL</t>
  </si>
  <si>
    <t>Cumplimiento</t>
  </si>
  <si>
    <t xml:space="preserve">Derrames </t>
  </si>
  <si>
    <t xml:space="preserve">LBS </t>
  </si>
  <si>
    <t>Ratif. / Ahesión</t>
  </si>
  <si>
    <t>Firmado</t>
  </si>
  <si>
    <t>Minería</t>
  </si>
  <si>
    <t>Subacuático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</si>
  <si>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</si>
  <si>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</si>
  <si>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</si>
  <si>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</si>
  <si>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</si>
  <si>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</si>
  <si>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</si>
  <si>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</si>
  <si>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</si>
  <si>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J, P</t>
  </si>
  <si>
    <t>J, Q</t>
  </si>
  <si>
    <t>K</t>
  </si>
  <si>
    <t>L, P</t>
  </si>
  <si>
    <t>L, Q</t>
  </si>
  <si>
    <t>M</t>
  </si>
  <si>
    <t>N</t>
  </si>
  <si>
    <t>O</t>
  </si>
  <si>
    <t>Total América Latina y el Caribe</t>
  </si>
  <si>
    <t>Porcentaje</t>
  </si>
  <si>
    <t>Notas:</t>
  </si>
  <si>
    <t>A. Convención de las Naciones Unidas sobre la Ley del Mar</t>
  </si>
  <si>
    <t>B. Acuerdo para promover el cumplimiento de las medidas internacionales de conservación y ordenación por los buques pesqueros que pescan en alta mar.</t>
  </si>
  <si>
    <t xml:space="preserve">C. Acuerdo de las Naciones Unidas sobre Poblaciones de Peces o Acuerdo sobre la aplicación de las disposiciones de la CONVEMAR relativas a la Conservación y Ordenación de las poblaciones de peces transzonales y las poblaciones de peces altamanete migratorios </t>
  </si>
  <si>
    <t>D. Acuerdo sobre medidas del Estado rector del puerto (AMERP)</t>
  </si>
  <si>
    <t>E. Acuerdo sobre subvenciones a la pesca de la Organizacíon Mundial de Comercio</t>
  </si>
  <si>
    <t>F. Convenio de la Antigua o Convenio de cooperación para la protección y el desarrollo sostenible de las zonas marinas y costeras del Pacífico Nordeste</t>
  </si>
  <si>
    <t xml:space="preserve">G. Convención de Lima o Convención para la Protección del Ambiente Marino y Zonas Costeras del Sureste del Pacífico. </t>
  </si>
  <si>
    <t>H. Comisión para la Conservación de los Recursos Vivos Marinos Antárticos.</t>
  </si>
  <si>
    <t>I. Convención de cartagena o Convención para la Protección y el Desarrollo del Medio Marino en la Región del Gran Caribe (Ratificados)   https://www.unep.org/cep/who-we-are/cartagena-convention</t>
  </si>
  <si>
    <t>J. Acuerdo sobre la Conservación y Uso Sostenible de la Biodiversidad Marina más allá de las Jurisdicciones Nacionales (BBNJ)</t>
  </si>
  <si>
    <t>K. Convenio internacional para prevenir la contaminación por los buques (MARPOL). Para el caso de MARPOL el total se refiere al número de países con al menos un anexo  ratificado</t>
  </si>
  <si>
    <t>L. Acuerdo Regional sobre el Acceso a la Información, la Participación Pública y el Acceso a la Justicia en Asuntos Ambientales en América Latina y el Caribe</t>
  </si>
  <si>
    <t>M. Convención sobre el Comercio Internacional de Especies Amenazadas de Fauna y Flora Silvestres</t>
  </si>
  <si>
    <t>N. Moratoria regulatoria a la explotación de minerales del lecho marino</t>
  </si>
  <si>
    <t xml:space="preserve">O.  Convención sobre la Protección del Patrimonio Cultural Subacuático.  </t>
  </si>
  <si>
    <t>P. Firma - La firma de un tratado no implica obligatoriedad en su cumpimiento, pero si la intención de seguir adelante hacia la ratificación del instrumento firmado</t>
  </si>
  <si>
    <t>Q. Ahdesión, Aceptación y Ratificación - La ratificación es el proceso mediante el que un país firmante acepta la obligatoriedad de una tratado; la adhesión o aceptación de un país no firmante tiene los mismos efectos legales que una ratificación.</t>
  </si>
  <si>
    <t xml:space="preserve"> (0 – no pertenece / 1 – sí pertenece)</t>
  </si>
  <si>
    <t> Miembro CEPAL</t>
  </si>
  <si>
    <t>ACAP</t>
  </si>
  <si>
    <t>CCAMLR</t>
  </si>
  <si>
    <t>COPPSAALC</t>
  </si>
  <si>
    <t>CPPS</t>
  </si>
  <si>
    <t>CRFM</t>
  </si>
  <si>
    <t>CTMFM</t>
  </si>
  <si>
    <t>IATTC</t>
  </si>
  <si>
    <t>ICCAT</t>
  </si>
  <si>
    <t>IWC</t>
  </si>
  <si>
    <t>OSPESCA</t>
  </si>
  <si>
    <t>SPRFMO</t>
  </si>
  <si>
    <t>WECAFC</t>
  </si>
  <si>
    <t>0 </t>
  </si>
  <si>
    <t xml:space="preserve"> 0 </t>
  </si>
  <si>
    <t> 0</t>
  </si>
  <si>
    <t xml:space="preserve"> 0  </t>
  </si>
  <si>
    <t xml:space="preserve">Fuente: FAO Regional Viewer </t>
  </si>
  <si>
    <t>Agreement on the Conservation of Albatrosses and Petrels (ACAP)</t>
  </si>
  <si>
    <t>Commission on the Conservation of Antarctic Marine Living Resources (CCAMLR)</t>
  </si>
  <si>
    <t>Comisión de Pesca en Pequeña Escala, Artesanal y Acuicultura de América Latina y el Caribe (COPPESAALC)</t>
  </si>
  <si>
    <t>Permanent Commission for the South Pacific (CPPS)</t>
  </si>
  <si>
    <t>Caribbean Regional Fisheries Mechanism (CRFM)</t>
  </si>
  <si>
    <t>Joint Technical Commission of the Maritime Front (CTMFM)</t>
  </si>
  <si>
    <t>Inter-American Tropical Tuna Commission (IATTC)</t>
  </si>
  <si>
    <t>International Commission for the Conservation of Atlantic Tunas (ICCAT)</t>
  </si>
  <si>
    <t>International Whaling Commission (IWC)</t>
  </si>
  <si>
    <t xml:space="preserve">Organización del Sector Pesquero y Acuícola del Istmo Centroamericano (OSPESCA) </t>
  </si>
  <si>
    <t>South Pacific Regional Fisheries Management Organisation (SPRFMO)</t>
  </si>
  <si>
    <t>Western Central Atlantic Fishery Commission (WECAFC)</t>
  </si>
  <si>
    <t>Fuente: Elaboración propia con información obtenida de cada OROP en FAO, 2024e [en línea] https://www.fao.org/fishery/geoserver/</t>
  </si>
  <si>
    <t>Cuadro A14</t>
  </si>
  <si>
    <t>América Latina y el Caribe: Países miembros de diferentes Organismos Regionales de Ordenación Pesquera (OROP), 2025</t>
  </si>
  <si>
    <t>A14</t>
  </si>
  <si>
    <t>A15</t>
  </si>
  <si>
    <t>1 para países que han ratificado / 0 países que no han ratificado.  Para los casos de BBNJ y Escazú también se indican países firmantes que no han ratificado</t>
  </si>
  <si>
    <t>Firma</t>
  </si>
  <si>
    <t>CONVEMAR</t>
  </si>
  <si>
    <t>UNCTAD (2024). [en línea] https://unctadstat.unctad.org/datacentre/dataviewer/US.OceanServices. (consultado en junio de 2025)</t>
  </si>
  <si>
    <t>Banco Mundial (2024) Consumer Price Index [en línea] https://data.worldbank.org/indicator/FP.CPI.TOTL?locations=US (consultado en junio de 2025)</t>
  </si>
  <si>
    <t>CEPAL (2024a), Bases de datos y publicaciones estadísticas [en línea] https://statistics.cepal.org/portal/cepalstat/dashboard.html?theme=1&amp;lang=es (consultado en junio de 2025)</t>
  </si>
  <si>
    <t>UNCTAD (2024). [en línea] https://unctadstat.unctad.org/datacentre/dataviewer/US.OceanTradeIndividualEconomies. (consultado en junio de 2025)</t>
  </si>
  <si>
    <t>UNCTAD (2024). [en línea] https://unctadstat.unctad.org/datacentre/dataviewer/US.OceanTradeIndividualEconomies (consultado en junio de 2025)</t>
  </si>
  <si>
    <t>UNCTAD (2024). [en línea] https://unctadstat.unctad.org/datacentre/dataviewer/US.OceanTradeIndividualEconomies  (consultado en junio de 2025)</t>
  </si>
  <si>
    <t>Fuente: Elaboración propia con base en: CITES, 2024. Apéndices I, II y III en vigor a partir del 7 de junio de 2025 (en línea) https://cites.</t>
  </si>
  <si>
    <t>factsheets/rfbs.html?rfb=SPRFMO&amp;extent=-180,-60,180,10&amp;center=130.25710204,-42.4966&amp;prj=4326 [Consultado en junio 2024].</t>
  </si>
  <si>
    <t>A. Naciones Unidas (2025). Oceans and Law of the Sea (en línea) https://www.un.org/depts/los/reference_files/chronological_lists_of_ratifications.htm (consultado en junio de 2025)</t>
  </si>
  <si>
    <t>B.  FAO (2025). FAO Traety Database (en línea) https://www.fao.org/treaties/results/details/en/c/TRE-000023/ (Consultado en junio de 2025)</t>
  </si>
  <si>
    <t>C.  Naciones Unidas (2025). Oceans and Law of the Sea (en línea) https://www.un.org/depts/los/reference_files/chronological_lists_of_ratifications.htm (consultado en junio de 2025)</t>
  </si>
  <si>
    <t>D. FAO (2025). FAO Traety Database (en línea) https://www.fao.org/port-state-measures/background/parties-psma/es/ (consultado en junio de 2025)</t>
  </si>
  <si>
    <t>F. ECOLEX (2025) Convención de La Antigua (en línea) https://www.ecolex.org/es/details/convention-for-cooperation-in-the-protection-and-sustainable-development-of-the-marine-and-coastal-environment-of-the-northeast-pacific-tre-001350/participants/ (consultado en junio de 2025)</t>
  </si>
  <si>
    <t>G.  PNUMA (2025)Permanent Commission for the South Pacific (CPPS) (en línea) https://www.unep.org/permanent-commission-south-pacific-cpps (consultado en junio de 2025)</t>
  </si>
  <si>
    <t>H. AUSLII (Australasian Legal Information Institute) (2025) (en línea) https://www.austlii.edu.au/au/other/dfat/treaty_list/depository/CCAMLR.html (consultado en junio de 2025)</t>
  </si>
  <si>
    <t>I.   PNUMA (2025) Cartagena Convention (en línea) https://www.unep.org/cep/who-we-are/cartagena-convention (consultado en junio de 2025)</t>
  </si>
  <si>
    <t>J. Naciones Unidas (2025) UN Treaty Collection (en línea) https://treaties.un.org/pages/ViewDetails.aspx?src=TREATY&amp;mtdsg_no=XXI-10&amp;chapter=21&amp;clang=_en (consultado en junio de 2025)</t>
  </si>
  <si>
    <t>K. OMI (2025) Status of Conventions (en línea) https://www.imo.org/en/About/Conventions/Pages/StatusOfConventions.aspx (consultado en junio de 2025)</t>
  </si>
  <si>
    <t>L. CEPAL (2025) Observatorio del Principio 10 (en línea) https://observatoriop10.cepal.org/es/tratado/acuerdo-regional-acceso-la-informacion-la-participacion-publica-acceso-la-justicia-asuntos (consultado en junio de 2025).</t>
  </si>
  <si>
    <t>M. CITES (2025) List of Contracting Parties (en línea) https://cites.org/esp/disc/parties/chronolo.php (consulatdo en junio de 2025)</t>
  </si>
  <si>
    <t>O. UNESCO (2025) Asuntos Jurídicos (en línea)  https://www.unesco.org/es/legal-affairs/convention-protection-underwater-cultural-heritage#item-2 (consultado en junio de 2025).</t>
  </si>
  <si>
    <t>[Consultado en junio de 2025 para corales y praderas marinas y en junio de 2025 para marismas]</t>
  </si>
  <si>
    <t>[Consultado en junio de 2025 para Bosques Submarinos]</t>
  </si>
  <si>
    <t>Fuente: FAO. 2024c. FishStat: Producción mundial por origen de producción 1950-2022. [Consultado el 29 de junio de 2024]. En:  FishStatJ. Disponible en www.fao.org/fishery/es/statistics/software/fishstatj. Licencia: CC-BY-4.0.</t>
  </si>
  <si>
    <t>org/esp/app/appendices.php (Consultado en junio de 2025); y FAO (2024c) FishStat: Producción mundial 1950-2022. [Consultado el</t>
  </si>
  <si>
    <t>UNEP-WCMC (2025). Protected Area Profile for Latin America &amp; Caribbean from the World Database on Protected Areas (en línea)  www.protectedplanet.net Consultado en junio de 2025.</t>
  </si>
  <si>
    <t>N. DSCC (Deep Sea Conservation Coallition) (2024). Deep Sea Mining Moratorium: Momentum for a moratorium (en línea) https://deep-sea-conservation.org/solutions/no-deep-sea-mining/momentum-for-a-moratorium/ (consultado en junio de 2025).</t>
  </si>
  <si>
    <t>Fuentes: CEPAL (2024a), Bases de datos y publicaciones estadísticas [en línea] https://statistics.cepal.org/portal/cepalstat/dashboard.html?theme=1&amp;lang=es [consultado en junio de 2025 para manglares].</t>
  </si>
  <si>
    <t>E. OMC (2025). Members submitting acceptance of Agreement on Fisheries Subsidies (en línea) https://www.wto.org/english/tratop_e/rulesneg_e/fish_e/fish_acceptances_e.htm (consultado en junio de 2025)</t>
  </si>
  <si>
    <t>29 de enero de 2024]. En: FishStatJ. Disponible en www.fao.org/fishery/es/statistics/software/fishstatj. Licencia: CC-BY-4.0.</t>
  </si>
  <si>
    <t>Gráfico A12</t>
  </si>
  <si>
    <t>Nota: Se utilizaron colores para agrupar ítem por categoría</t>
  </si>
  <si>
    <t>América Latina y el Caribe (23 países): Comercio internacional de servcios de turismo marino y costero en 2023</t>
  </si>
  <si>
    <t xml:space="preserve">América Latina y el Caribe (5 países): Comercio internacional de servcios de transporte marítimo de pasajeros, 2023 </t>
  </si>
  <si>
    <t>América Latina y el Caribe (32 países): Comercio internacional de servcios de transporte marítimo de carga 2023</t>
  </si>
  <si>
    <r>
      <t>SPAW</t>
    </r>
    <r>
      <rPr>
        <b/>
        <vertAlign val="superscript"/>
        <sz val="9"/>
        <rFont val="Corbel"/>
        <family val="2"/>
      </rPr>
      <t xml:space="preserve"> </t>
    </r>
  </si>
  <si>
    <r>
      <t xml:space="preserve">Población </t>
    </r>
    <r>
      <rPr>
        <b/>
        <vertAlign val="superscript"/>
        <sz val="10"/>
        <rFont val="Corbel"/>
        <family val="2"/>
      </rPr>
      <t>d</t>
    </r>
  </si>
  <si>
    <r>
      <t xml:space="preserve">Balanza per cápita </t>
    </r>
    <r>
      <rPr>
        <b/>
        <vertAlign val="superscript"/>
        <sz val="10"/>
        <rFont val="Corbel"/>
        <family val="2"/>
      </rPr>
      <t>d</t>
    </r>
  </si>
  <si>
    <r>
      <t xml:space="preserve">Balanza per cápita </t>
    </r>
    <r>
      <rPr>
        <b/>
        <vertAlign val="superscript"/>
        <sz val="10"/>
        <rFont val="Corbel"/>
        <family val="2"/>
      </rPr>
      <t>c</t>
    </r>
  </si>
  <si>
    <r>
      <t>Balanza per cápita</t>
    </r>
    <r>
      <rPr>
        <b/>
        <vertAlign val="superscript"/>
        <sz val="10"/>
        <rFont val="Corbel"/>
        <family val="2"/>
      </rPr>
      <t xml:space="preserve"> e</t>
    </r>
  </si>
  <si>
    <r>
      <t>Otros</t>
    </r>
    <r>
      <rPr>
        <b/>
        <vertAlign val="superscript"/>
        <sz val="10"/>
        <color rgb="FF000000"/>
        <rFont val="Corbel"/>
        <family val="2"/>
      </rPr>
      <t xml:space="preserve"> </t>
    </r>
  </si>
  <si>
    <r>
      <t>AMC (km</t>
    </r>
    <r>
      <rPr>
        <b/>
        <vertAlign val="superscript"/>
        <sz val="10"/>
        <color rgb="FF000000"/>
        <rFont val="Corbel"/>
        <family val="2"/>
      </rPr>
      <t>2</t>
    </r>
    <r>
      <rPr>
        <b/>
        <sz val="10"/>
        <color rgb="FF000000"/>
        <rFont val="Corbel"/>
        <family val="2"/>
      </rPr>
      <t>)</t>
    </r>
  </si>
  <si>
    <r>
      <t>Superficie (km</t>
    </r>
    <r>
      <rPr>
        <b/>
        <vertAlign val="superscript"/>
        <sz val="10"/>
        <color rgb="FF000000"/>
        <rFont val="Corbel"/>
        <family val="2"/>
      </rPr>
      <t>2</t>
    </r>
    <r>
      <rPr>
        <b/>
        <sz val="10"/>
        <color rgb="FF000000"/>
        <rFont val="Corbel"/>
        <family val="2"/>
      </rPr>
      <t>)</t>
    </r>
  </si>
  <si>
    <r>
      <t>(millones de dólares corrientes de 2023,</t>
    </r>
    <r>
      <rPr>
        <b/>
        <vertAlign val="superscript"/>
        <sz val="10"/>
        <rFont val="Corbel"/>
        <family val="2"/>
      </rPr>
      <t>c</t>
    </r>
    <r>
      <rPr>
        <b/>
        <sz val="10"/>
        <rFont val="Corbel"/>
        <family val="2"/>
      </rPr>
      <t xml:space="preserve"> en miles de habitantes y dólares por persona </t>
    </r>
    <r>
      <rPr>
        <b/>
        <vertAlign val="superscript"/>
        <sz val="10"/>
        <rFont val="Corbel"/>
        <family val="2"/>
      </rPr>
      <t>d</t>
    </r>
    <r>
      <rPr>
        <b/>
        <sz val="10"/>
        <rFont val="Corbel"/>
        <family val="2"/>
      </rPr>
      <t>)</t>
    </r>
  </si>
  <si>
    <r>
      <t xml:space="preserve">Cuadro A11. América Latina y el Caribe (27 países </t>
    </r>
    <r>
      <rPr>
        <b/>
        <vertAlign val="superscript"/>
        <sz val="10"/>
        <rFont val="Corbel"/>
        <family val="2"/>
      </rPr>
      <t>a</t>
    </r>
    <r>
      <rPr>
        <b/>
        <sz val="10"/>
        <rFont val="Corbel"/>
        <family val="2"/>
      </rPr>
      <t xml:space="preserve">): Comercio internacional de minerales marinos (sal y arena), 2023 </t>
    </r>
    <r>
      <rPr>
        <b/>
        <vertAlign val="superscript"/>
        <sz val="10"/>
        <rFont val="Corbel"/>
        <family val="2"/>
      </rPr>
      <t>b</t>
    </r>
  </si>
  <si>
    <r>
      <t xml:space="preserve">Cuadro A10. América Latina y el Caribe (27 países </t>
    </r>
    <r>
      <rPr>
        <b/>
        <vertAlign val="superscript"/>
        <sz val="10"/>
        <rFont val="Corbel"/>
        <family val="2"/>
      </rPr>
      <t>a</t>
    </r>
    <r>
      <rPr>
        <b/>
        <sz val="10"/>
        <rFont val="Corbel"/>
        <family val="2"/>
      </rPr>
      <t>): Comercio internacional de tecnología y otras manufacturas marinas</t>
    </r>
    <r>
      <rPr>
        <b/>
        <vertAlign val="superscript"/>
        <sz val="10"/>
        <rFont val="Corbel"/>
        <family val="2"/>
      </rPr>
      <t>b</t>
    </r>
    <r>
      <rPr>
        <b/>
        <sz val="10"/>
        <rFont val="Corbel"/>
        <family val="2"/>
      </rPr>
      <t>, 2023</t>
    </r>
    <r>
      <rPr>
        <b/>
        <vertAlign val="superscript"/>
        <sz val="10"/>
        <rFont val="Corbel"/>
        <family val="2"/>
      </rPr>
      <t>c</t>
    </r>
  </si>
  <si>
    <r>
      <t>(millones de dólares corrientes de 2023,</t>
    </r>
    <r>
      <rPr>
        <b/>
        <vertAlign val="superscript"/>
        <sz val="10"/>
        <rFont val="Corbel"/>
        <family val="2"/>
      </rPr>
      <t>d</t>
    </r>
    <r>
      <rPr>
        <b/>
        <sz val="10"/>
        <rFont val="Corbel"/>
        <family val="2"/>
      </rPr>
      <t xml:space="preserve"> en miles de habitantes y dólares por persona </t>
    </r>
    <r>
      <rPr>
        <b/>
        <vertAlign val="superscript"/>
        <sz val="10"/>
        <rFont val="Corbel"/>
        <family val="2"/>
      </rPr>
      <t>e</t>
    </r>
    <r>
      <rPr>
        <b/>
        <sz val="10"/>
        <rFont val="Corbel"/>
        <family val="2"/>
      </rPr>
      <t>)</t>
    </r>
  </si>
  <si>
    <r>
      <t xml:space="preserve">Cuadro A9. América Latina y el Caribe (27 países </t>
    </r>
    <r>
      <rPr>
        <b/>
        <vertAlign val="superscript"/>
        <sz val="10"/>
        <rFont val="Corbel"/>
        <family val="2"/>
      </rPr>
      <t>a</t>
    </r>
    <r>
      <rPr>
        <b/>
        <sz val="10"/>
        <rFont val="Corbel"/>
        <family val="2"/>
      </rPr>
      <t>): Comercio internacional de embarcaciones, refacciones marinas y equipos para puertos, 2023</t>
    </r>
  </si>
  <si>
    <r>
      <t xml:space="preserve">Cuadro A8. América Latina y el Caribe (27 países </t>
    </r>
    <r>
      <rPr>
        <b/>
        <vertAlign val="superscript"/>
        <sz val="10"/>
        <rFont val="Corbel"/>
        <family val="2"/>
      </rPr>
      <t>a</t>
    </r>
    <r>
      <rPr>
        <b/>
        <sz val="10"/>
        <rFont val="Corbel"/>
        <family val="2"/>
      </rPr>
      <t xml:space="preserve">): Comercio internacional de alimentos del mar procesados 2023 </t>
    </r>
    <r>
      <rPr>
        <b/>
        <vertAlign val="superscript"/>
        <sz val="10"/>
        <rFont val="Corbel"/>
        <family val="2"/>
      </rPr>
      <t>b</t>
    </r>
  </si>
  <si>
    <r>
      <t xml:space="preserve">Cuadro A7. América Latina y el Caribe (27 países </t>
    </r>
    <r>
      <rPr>
        <b/>
        <vertAlign val="superscript"/>
        <sz val="10"/>
        <rFont val="Corbel"/>
        <family val="2"/>
      </rPr>
      <t>a</t>
    </r>
    <r>
      <rPr>
        <b/>
        <sz val="10"/>
        <rFont val="Corbel"/>
        <family val="2"/>
      </rPr>
      <t xml:space="preserve">): Comercio internacional de productos de pesca y acuicultura 2023 </t>
    </r>
    <r>
      <rPr>
        <b/>
        <vertAlign val="superscript"/>
        <sz val="10"/>
        <rFont val="Corbel"/>
        <family val="2"/>
      </rPr>
      <t>b</t>
    </r>
  </si>
  <si>
    <t>Cuadro A6. América Latina y el Caribe (32 países a): Comercio internacional de servcios de transporte marítimo de carga 2023 b</t>
  </si>
  <si>
    <r>
      <t xml:space="preserve">Cuadro A5. América Latina y el Caribe (5 países </t>
    </r>
    <r>
      <rPr>
        <b/>
        <vertAlign val="superscript"/>
        <sz val="10"/>
        <rFont val="Corbel"/>
        <family val="2"/>
      </rPr>
      <t>a</t>
    </r>
    <r>
      <rPr>
        <b/>
        <sz val="10"/>
        <rFont val="Corbel"/>
        <family val="2"/>
      </rPr>
      <t xml:space="preserve">): Comercio internacional de servcios de transporte marítimo de pasajeros, 2023 </t>
    </r>
    <r>
      <rPr>
        <b/>
        <vertAlign val="superscript"/>
        <sz val="10"/>
        <rFont val="Corbel"/>
        <family val="2"/>
      </rPr>
      <t>b</t>
    </r>
  </si>
  <si>
    <r>
      <t xml:space="preserve">Cuadro A4. América Latina y el Caribe (30 países </t>
    </r>
    <r>
      <rPr>
        <b/>
        <vertAlign val="superscript"/>
        <sz val="10"/>
        <rFont val="Corbel"/>
        <family val="2"/>
      </rPr>
      <t>a</t>
    </r>
    <r>
      <rPr>
        <b/>
        <sz val="10"/>
        <rFont val="Corbel"/>
        <family val="2"/>
      </rPr>
      <t xml:space="preserve">): Comercio internacional de servcios al transporte marítimo y logística 2023 </t>
    </r>
    <r>
      <rPr>
        <b/>
        <vertAlign val="superscript"/>
        <sz val="10"/>
        <rFont val="Corbel"/>
        <family val="2"/>
      </rPr>
      <t>b</t>
    </r>
  </si>
  <si>
    <r>
      <t xml:space="preserve">(millones de dólares corrientes de 2023, </t>
    </r>
    <r>
      <rPr>
        <b/>
        <vertAlign val="superscript"/>
        <sz val="10"/>
        <rFont val="Corbel"/>
        <family val="2"/>
      </rPr>
      <t>c</t>
    </r>
    <r>
      <rPr>
        <b/>
        <sz val="10"/>
        <rFont val="Corbel"/>
        <family val="2"/>
      </rPr>
      <t xml:space="preserve"> en miles de habitantes y dólares por persona </t>
    </r>
    <r>
      <rPr>
        <b/>
        <vertAlign val="superscript"/>
        <sz val="10"/>
        <rFont val="Corbel"/>
        <family val="2"/>
      </rPr>
      <t>d</t>
    </r>
    <r>
      <rPr>
        <b/>
        <sz val="10"/>
        <rFont val="Corbel"/>
        <family val="2"/>
      </rPr>
      <t>)</t>
    </r>
  </si>
  <si>
    <r>
      <t xml:space="preserve">Cuadro A3. América Latina y el Caribe (23 países </t>
    </r>
    <r>
      <rPr>
        <b/>
        <vertAlign val="superscript"/>
        <sz val="10"/>
        <rFont val="Corbel"/>
        <family val="2"/>
      </rPr>
      <t>a</t>
    </r>
    <r>
      <rPr>
        <b/>
        <sz val="10"/>
        <rFont val="Corbel"/>
        <family val="2"/>
      </rPr>
      <t xml:space="preserve">): Comercio internacional de servcios de turismo marino y costero en 2023 </t>
    </r>
    <r>
      <rPr>
        <b/>
        <vertAlign val="superscript"/>
        <sz val="10"/>
        <rFont val="Corbel"/>
        <family val="2"/>
      </rPr>
      <t>b</t>
    </r>
  </si>
  <si>
    <r>
      <t xml:space="preserve">(millones de dólares corrientes de 2023 </t>
    </r>
    <r>
      <rPr>
        <b/>
        <vertAlign val="superscript"/>
        <sz val="10"/>
        <rFont val="Corbel"/>
        <family val="2"/>
      </rPr>
      <t>c</t>
    </r>
    <r>
      <rPr>
        <b/>
        <sz val="10"/>
        <rFont val="Corbel"/>
        <family val="2"/>
      </rPr>
      <t xml:space="preserve"> , en miles de habitantes y dólares por persona </t>
    </r>
    <r>
      <rPr>
        <b/>
        <vertAlign val="superscript"/>
        <sz val="10"/>
        <rFont val="Corbel"/>
        <family val="2"/>
      </rPr>
      <t>d</t>
    </r>
    <r>
      <rPr>
        <b/>
        <sz val="10"/>
        <rFont val="Corbel"/>
        <family val="2"/>
      </rPr>
      <t>)</t>
    </r>
  </si>
  <si>
    <r>
      <t>América Latina y el Caribe (31 países)</t>
    </r>
    <r>
      <rPr>
        <b/>
        <vertAlign val="superscript"/>
        <sz val="10"/>
        <color theme="1"/>
        <rFont val="Corbel"/>
        <family val="2"/>
      </rPr>
      <t>a</t>
    </r>
    <r>
      <rPr>
        <b/>
        <sz val="10"/>
        <color theme="1"/>
        <rFont val="Corbel"/>
        <family val="2"/>
      </rPr>
      <t xml:space="preserve">: Superficie de ecosistemas costeros y marinos por país </t>
    </r>
    <r>
      <rPr>
        <b/>
        <vertAlign val="superscript"/>
        <sz val="10"/>
        <color theme="1"/>
        <rFont val="Corbel"/>
        <family val="2"/>
      </rPr>
      <t xml:space="preserve">b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</si>
</sst>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Corbel"/>
      <family val="2"/>
    </font>
    <font>
      <sz val="8"/>
      <name val="Arial"/>
      <family val="2"/>
    </font>
    <font>
      <sz val="11"/>
      <name val="Aptos Narrow"/>
      <family val="2"/>
      <scheme val="minor"/>
    </font>
    <font>
      <sz val="8"/>
      <name val="Aptos Narrow"/>
      <family val="2"/>
      <scheme val="minor"/>
    </font>
    <font>
      <b/>
      <sz val="10"/>
      <color theme="1"/>
      <name val="Corbel"/>
      <family val="2"/>
    </font>
    <font>
      <sz val="10"/>
      <color theme="1"/>
      <name val="Corbel"/>
      <family val="2"/>
    </font>
    <font>
      <sz val="10"/>
      <name val="Corbel"/>
      <family val="2"/>
    </font>
    <font>
      <b/>
      <sz val="10"/>
      <name val="Corbel"/>
      <family val="2"/>
    </font>
    <font>
      <b/>
      <vertAlign val="superscript"/>
      <sz val="10"/>
      <name val="Corbel"/>
      <family val="2"/>
    </font>
    <font>
      <sz val="9"/>
      <name val="Corbel"/>
      <family val="2"/>
    </font>
    <font>
      <b/>
      <sz val="9"/>
      <name val="Corbel"/>
      <family val="2"/>
    </font>
    <font>
      <b/>
      <vertAlign val="superscript"/>
      <sz val="9"/>
      <name val="Corbel"/>
      <family val="2"/>
    </font>
    <font>
      <sz val="8"/>
      <color theme="1"/>
      <name val="Corbel"/>
      <family val="2"/>
    </font>
    <font>
      <sz val="8"/>
      <color rgb="FF000000"/>
      <name val="Corbel"/>
      <family val="2"/>
    </font>
    <font>
      <i/>
      <sz val="10"/>
      <color theme="1"/>
      <name val="Corbel"/>
      <family val="2"/>
    </font>
    <font>
      <b/>
      <sz val="10"/>
      <color rgb="FF000000"/>
      <name val="Corbel"/>
      <family val="2"/>
    </font>
    <font>
      <sz val="10"/>
      <color rgb="FF000000"/>
      <name val="Corbel"/>
      <family val="2"/>
    </font>
    <font>
      <b/>
      <vertAlign val="superscript"/>
      <sz val="10"/>
      <color rgb="FF000000"/>
      <name val="Corbel"/>
      <family val="2"/>
    </font>
    <font>
      <sz val="10"/>
      <color rgb="FF242424"/>
      <name val="Corbel"/>
      <family val="2"/>
    </font>
    <font>
      <sz val="8"/>
      <name val="Corbel"/>
      <family val="2"/>
    </font>
    <font>
      <b/>
      <vertAlign val="superscript"/>
      <sz val="10"/>
      <color theme="1"/>
      <name val="Corbel"/>
      <family val="2"/>
    </font>
    <font>
      <b/>
      <i/>
      <sz val="10"/>
      <color theme="1"/>
      <name val="Corbe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49998474074526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4" fillId="2" borderId="0" xfId="0" applyFont="1" applyFill="1"/>
    <xf numFmtId="0" fontId="6" fillId="0" borderId="0" xfId="0" applyFont="1"/>
    <xf numFmtId="165" fontId="4" fillId="0" borderId="0" xfId="0" applyNumberFormat="1" applyFont="1"/>
    <xf numFmtId="2" fontId="2" fillId="0" borderId="0" xfId="0" applyNumberFormat="1" applyFont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8" fillId="5" borderId="0" xfId="0" applyFont="1" applyFill="1" applyAlignment="1">
      <alignment horizontal="center"/>
    </xf>
    <xf numFmtId="0" fontId="7" fillId="0" borderId="0" xfId="0" applyFont="1" applyAlignment="1">
      <alignment horizontal="left" wrapText="1"/>
    </xf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0" xfId="0" applyFont="1"/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3" fillId="0" borderId="0" xfId="0" applyFont="1"/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3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vertical="center" wrapText="1"/>
    </xf>
    <xf numFmtId="165" fontId="12" fillId="0" borderId="3" xfId="0" applyNumberFormat="1" applyFont="1" applyBorder="1" applyAlignment="1">
      <alignment horizontal="center" vertical="center"/>
    </xf>
    <xf numFmtId="165" fontId="12" fillId="0" borderId="0" xfId="0" applyNumberFormat="1" applyFont="1" applyAlignment="1">
      <alignment horizontal="center" vertical="center"/>
    </xf>
    <xf numFmtId="0" fontId="15" fillId="0" borderId="0" xfId="0" applyFont="1"/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/>
    </xf>
    <xf numFmtId="0" fontId="17" fillId="0" borderId="0" xfId="0" applyFont="1"/>
    <xf numFmtId="0" fontId="1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3" fontId="19" fillId="0" borderId="0" xfId="0" applyNumberFormat="1" applyFont="1" applyAlignment="1">
      <alignment horizontal="center" vertical="center"/>
    </xf>
    <xf numFmtId="3" fontId="8" fillId="0" borderId="0" xfId="0" applyNumberFormat="1" applyFont="1" applyAlignment="1">
      <alignment horizontal="center"/>
    </xf>
    <xf numFmtId="0" fontId="7" fillId="0" borderId="2" xfId="0" applyFont="1" applyBorder="1" applyAlignment="1">
      <alignment vertical="center"/>
    </xf>
    <xf numFmtId="3" fontId="7" fillId="0" borderId="2" xfId="0" applyNumberFormat="1" applyFont="1" applyBorder="1" applyAlignment="1">
      <alignment horizontal="center"/>
    </xf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0" fontId="7" fillId="2" borderId="2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4" fontId="8" fillId="2" borderId="1" xfId="0" applyNumberFormat="1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4" fontId="8" fillId="2" borderId="0" xfId="0" applyNumberFormat="1" applyFont="1" applyFill="1" applyAlignment="1">
      <alignment horizontal="center"/>
    </xf>
    <xf numFmtId="0" fontId="8" fillId="2" borderId="3" xfId="0" applyFont="1" applyFill="1" applyBorder="1" applyAlignment="1">
      <alignment horizontal="center"/>
    </xf>
    <xf numFmtId="4" fontId="8" fillId="2" borderId="3" xfId="0" applyNumberFormat="1" applyFont="1" applyFill="1" applyBorder="1" applyAlignment="1">
      <alignment horizont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/>
    <xf numFmtId="0" fontId="10" fillId="0" borderId="3" xfId="0" applyFont="1" applyBorder="1" applyAlignment="1">
      <alignment horizontal="left" vertical="center"/>
    </xf>
    <xf numFmtId="0" fontId="10" fillId="0" borderId="2" xfId="0" applyFont="1" applyBorder="1" applyAlignment="1">
      <alignment horizontal="center"/>
    </xf>
    <xf numFmtId="164" fontId="9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 vertical="center"/>
    </xf>
    <xf numFmtId="0" fontId="10" fillId="0" borderId="2" xfId="0" applyFont="1" applyBorder="1"/>
    <xf numFmtId="164" fontId="10" fillId="0" borderId="2" xfId="0" applyNumberFormat="1" applyFont="1" applyBorder="1" applyAlignment="1">
      <alignment horizontal="center"/>
    </xf>
    <xf numFmtId="164" fontId="10" fillId="0" borderId="2" xfId="0" applyNumberFormat="1" applyFont="1" applyBorder="1" applyAlignment="1">
      <alignment horizontal="center" vertical="center"/>
    </xf>
    <xf numFmtId="0" fontId="10" fillId="0" borderId="3" xfId="0" applyFont="1" applyBorder="1"/>
    <xf numFmtId="3" fontId="9" fillId="0" borderId="0" xfId="0" applyNumberFormat="1" applyFont="1" applyAlignment="1">
      <alignment horizontal="center"/>
    </xf>
    <xf numFmtId="165" fontId="9" fillId="0" borderId="0" xfId="0" applyNumberFormat="1" applyFont="1" applyAlignment="1">
      <alignment horizontal="center"/>
    </xf>
    <xf numFmtId="0" fontId="9" fillId="2" borderId="0" xfId="0" applyFont="1" applyFill="1"/>
    <xf numFmtId="3" fontId="9" fillId="2" borderId="0" xfId="0" applyNumberFormat="1" applyFont="1" applyFill="1" applyAlignment="1">
      <alignment horizontal="center"/>
    </xf>
    <xf numFmtId="165" fontId="9" fillId="2" borderId="0" xfId="0" applyNumberFormat="1" applyFont="1" applyFill="1" applyAlignment="1">
      <alignment horizontal="center"/>
    </xf>
    <xf numFmtId="0" fontId="9" fillId="2" borderId="2" xfId="0" applyFont="1" applyFill="1" applyBorder="1"/>
    <xf numFmtId="3" fontId="9" fillId="2" borderId="2" xfId="0" applyNumberFormat="1" applyFont="1" applyFill="1" applyBorder="1" applyAlignment="1">
      <alignment horizontal="center"/>
    </xf>
    <xf numFmtId="165" fontId="9" fillId="2" borderId="2" xfId="0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1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0" fontId="9" fillId="0" borderId="2" xfId="0" applyFont="1" applyBorder="1"/>
    <xf numFmtId="165" fontId="9" fillId="0" borderId="2" xfId="0" applyNumberFormat="1" applyFont="1" applyBorder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2" fontId="9" fillId="0" borderId="2" xfId="0" applyNumberFormat="1" applyFont="1" applyBorder="1" applyAlignment="1">
      <alignment horizontal="center"/>
    </xf>
    <xf numFmtId="165" fontId="10" fillId="0" borderId="2" xfId="0" applyNumberFormat="1" applyFont="1" applyBorder="1" applyAlignment="1">
      <alignment horizontal="center"/>
    </xf>
    <xf numFmtId="3" fontId="10" fillId="0" borderId="2" xfId="0" applyNumberFormat="1" applyFont="1" applyBorder="1" applyAlignment="1">
      <alignment horizontal="center"/>
    </xf>
    <xf numFmtId="0" fontId="18" fillId="0" borderId="4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3" fontId="19" fillId="0" borderId="5" xfId="0" applyNumberFormat="1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8" fillId="0" borderId="1" xfId="0" applyFont="1" applyBorder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7" fillId="0" borderId="1" xfId="0" applyFont="1" applyBorder="1"/>
    <xf numFmtId="0" fontId="18" fillId="0" borderId="3" xfId="0" applyFont="1" applyBorder="1" applyAlignment="1">
      <alignment vertical="center"/>
    </xf>
    <xf numFmtId="0" fontId="18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165" fontId="19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wrapText="1"/>
    </xf>
    <xf numFmtId="165" fontId="19" fillId="0" borderId="0" xfId="0" applyNumberFormat="1" applyFont="1" applyAlignment="1">
      <alignment horizontal="center" vertical="center"/>
    </xf>
    <xf numFmtId="165" fontId="8" fillId="0" borderId="0" xfId="0" applyNumberFormat="1" applyFont="1" applyAlignment="1">
      <alignment horizontal="center"/>
    </xf>
    <xf numFmtId="3" fontId="21" fillId="0" borderId="0" xfId="0" applyNumberFormat="1" applyFont="1" applyAlignment="1">
      <alignment horizontal="center" vertical="center"/>
    </xf>
    <xf numFmtId="0" fontId="19" fillId="0" borderId="2" xfId="0" applyFont="1" applyBorder="1" applyAlignment="1">
      <alignment vertical="center"/>
    </xf>
    <xf numFmtId="3" fontId="19" fillId="0" borderId="2" xfId="0" applyNumberFormat="1" applyFont="1" applyBorder="1" applyAlignment="1">
      <alignment horizontal="center" vertical="center"/>
    </xf>
    <xf numFmtId="165" fontId="19" fillId="0" borderId="2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165" fontId="19" fillId="0" borderId="2" xfId="0" applyNumberFormat="1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0" fontId="18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vertical="center"/>
    </xf>
    <xf numFmtId="0" fontId="19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22" fillId="0" borderId="0" xfId="0" applyFont="1"/>
    <xf numFmtId="0" fontId="7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2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'A12'!$B$5</c:f>
              <c:strCache>
                <c:ptCount val="1"/>
                <c:pt idx="0">
                  <c:v>Tiburones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'A12'!$A$6:$A$78</c:f>
              <c:numCache>
                <c:formatCode>General</c:formatCode>
                <c:ptCount val="73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  <c:pt idx="68">
                  <c:v>2018</c:v>
                </c:pt>
                <c:pt idx="69">
                  <c:v>2019</c:v>
                </c:pt>
                <c:pt idx="70">
                  <c:v>2020</c:v>
                </c:pt>
                <c:pt idx="71">
                  <c:v>2021</c:v>
                </c:pt>
                <c:pt idx="72">
                  <c:v>2022</c:v>
                </c:pt>
              </c:numCache>
            </c:numRef>
          </c:cat>
          <c:val>
            <c:numRef>
              <c:f>'A12'!$B$6:$B$78</c:f>
              <c:numCache>
                <c:formatCode>#,##0</c:formatCode>
                <c:ptCount val="73"/>
                <c:pt idx="0">
                  <c:v>2000</c:v>
                </c:pt>
                <c:pt idx="1">
                  <c:v>2000</c:v>
                </c:pt>
                <c:pt idx="2">
                  <c:v>1000</c:v>
                </c:pt>
                <c:pt idx="3">
                  <c:v>1100</c:v>
                </c:pt>
                <c:pt idx="4">
                  <c:v>1200</c:v>
                </c:pt>
                <c:pt idx="5">
                  <c:v>1600</c:v>
                </c:pt>
                <c:pt idx="6">
                  <c:v>1700</c:v>
                </c:pt>
                <c:pt idx="7">
                  <c:v>1700</c:v>
                </c:pt>
                <c:pt idx="8">
                  <c:v>1600</c:v>
                </c:pt>
                <c:pt idx="9">
                  <c:v>2000</c:v>
                </c:pt>
                <c:pt idx="10">
                  <c:v>2100</c:v>
                </c:pt>
                <c:pt idx="11">
                  <c:v>2100</c:v>
                </c:pt>
                <c:pt idx="12">
                  <c:v>4500</c:v>
                </c:pt>
                <c:pt idx="13">
                  <c:v>4700</c:v>
                </c:pt>
                <c:pt idx="14">
                  <c:v>6300</c:v>
                </c:pt>
                <c:pt idx="15">
                  <c:v>6500</c:v>
                </c:pt>
                <c:pt idx="16">
                  <c:v>6500</c:v>
                </c:pt>
                <c:pt idx="17">
                  <c:v>8400</c:v>
                </c:pt>
                <c:pt idx="18">
                  <c:v>9300</c:v>
                </c:pt>
                <c:pt idx="19">
                  <c:v>7600</c:v>
                </c:pt>
                <c:pt idx="20">
                  <c:v>8100</c:v>
                </c:pt>
                <c:pt idx="21">
                  <c:v>7400</c:v>
                </c:pt>
                <c:pt idx="22">
                  <c:v>7700</c:v>
                </c:pt>
                <c:pt idx="23">
                  <c:v>11200</c:v>
                </c:pt>
                <c:pt idx="24">
                  <c:v>11385</c:v>
                </c:pt>
                <c:pt idx="25">
                  <c:v>11838</c:v>
                </c:pt>
                <c:pt idx="26">
                  <c:v>13297</c:v>
                </c:pt>
                <c:pt idx="27">
                  <c:v>16956</c:v>
                </c:pt>
                <c:pt idx="28">
                  <c:v>18985</c:v>
                </c:pt>
                <c:pt idx="29">
                  <c:v>17824</c:v>
                </c:pt>
                <c:pt idx="30">
                  <c:v>20617</c:v>
                </c:pt>
                <c:pt idx="31">
                  <c:v>26915</c:v>
                </c:pt>
                <c:pt idx="32">
                  <c:v>25207</c:v>
                </c:pt>
                <c:pt idx="33">
                  <c:v>21132</c:v>
                </c:pt>
                <c:pt idx="34">
                  <c:v>24671</c:v>
                </c:pt>
                <c:pt idx="35">
                  <c:v>22640</c:v>
                </c:pt>
                <c:pt idx="36">
                  <c:v>21651</c:v>
                </c:pt>
                <c:pt idx="37">
                  <c:v>19567</c:v>
                </c:pt>
                <c:pt idx="38">
                  <c:v>23750</c:v>
                </c:pt>
                <c:pt idx="39">
                  <c:v>21354</c:v>
                </c:pt>
                <c:pt idx="40">
                  <c:v>24266</c:v>
                </c:pt>
                <c:pt idx="41">
                  <c:v>23151</c:v>
                </c:pt>
                <c:pt idx="42">
                  <c:v>24582</c:v>
                </c:pt>
                <c:pt idx="43">
                  <c:v>26559</c:v>
                </c:pt>
                <c:pt idx="44">
                  <c:v>25168</c:v>
                </c:pt>
                <c:pt idx="45">
                  <c:v>22916</c:v>
                </c:pt>
                <c:pt idx="46">
                  <c:v>23651</c:v>
                </c:pt>
                <c:pt idx="47">
                  <c:v>19448</c:v>
                </c:pt>
                <c:pt idx="48">
                  <c:v>15988</c:v>
                </c:pt>
                <c:pt idx="49">
                  <c:v>12987</c:v>
                </c:pt>
                <c:pt idx="50">
                  <c:v>18815</c:v>
                </c:pt>
                <c:pt idx="51">
                  <c:v>20187</c:v>
                </c:pt>
                <c:pt idx="52">
                  <c:v>18033</c:v>
                </c:pt>
                <c:pt idx="53">
                  <c:v>20433</c:v>
                </c:pt>
                <c:pt idx="54">
                  <c:v>20322</c:v>
                </c:pt>
                <c:pt idx="55">
                  <c:v>20642</c:v>
                </c:pt>
                <c:pt idx="56">
                  <c:v>21508</c:v>
                </c:pt>
                <c:pt idx="57">
                  <c:v>21462</c:v>
                </c:pt>
                <c:pt idx="58">
                  <c:v>24156</c:v>
                </c:pt>
                <c:pt idx="59">
                  <c:v>23409</c:v>
                </c:pt>
                <c:pt idx="60">
                  <c:v>24580</c:v>
                </c:pt>
                <c:pt idx="61">
                  <c:v>22906</c:v>
                </c:pt>
                <c:pt idx="62">
                  <c:v>23541</c:v>
                </c:pt>
                <c:pt idx="63">
                  <c:v>27345</c:v>
                </c:pt>
                <c:pt idx="64">
                  <c:v>27307</c:v>
                </c:pt>
                <c:pt idx="65">
                  <c:v>24164</c:v>
                </c:pt>
                <c:pt idx="66">
                  <c:v>25520</c:v>
                </c:pt>
                <c:pt idx="67">
                  <c:v>27303</c:v>
                </c:pt>
                <c:pt idx="68">
                  <c:v>27776</c:v>
                </c:pt>
                <c:pt idx="69">
                  <c:v>29892</c:v>
                </c:pt>
                <c:pt idx="70">
                  <c:v>28648</c:v>
                </c:pt>
                <c:pt idx="71">
                  <c:v>31282</c:v>
                </c:pt>
                <c:pt idx="72">
                  <c:v>33064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5E-4CE0-B97C-512D00623B27}"/>
            </c:ext>
          </c:extLst>
        </c:ser>
        <c:ser>
          <c:idx val="1"/>
          <c:order val="1"/>
          <c:tx>
            <c:strRef>
              <c:f>'A12'!$C$5</c:f>
              <c:strCache>
                <c:ptCount val="1"/>
                <c:pt idx="0">
                  <c:v>Tortugas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'A12'!$A$6:$A$78</c:f>
              <c:numCache>
                <c:formatCode>General</c:formatCode>
                <c:ptCount val="73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  <c:pt idx="68">
                  <c:v>2018</c:v>
                </c:pt>
                <c:pt idx="69">
                  <c:v>2019</c:v>
                </c:pt>
                <c:pt idx="70">
                  <c:v>2020</c:v>
                </c:pt>
                <c:pt idx="71">
                  <c:v>2021</c:v>
                </c:pt>
                <c:pt idx="72">
                  <c:v>2022</c:v>
                </c:pt>
              </c:numCache>
            </c:numRef>
          </c:cat>
          <c:val>
            <c:numRef>
              <c:f>'A12'!$C$6:$C$78</c:f>
              <c:numCache>
                <c:formatCode>General</c:formatCode>
                <c:ptCount val="73"/>
                <c:pt idx="0">
                  <c:v>400</c:v>
                </c:pt>
                <c:pt idx="1">
                  <c:v>200</c:v>
                </c:pt>
                <c:pt idx="2" formatCode="#,##0">
                  <c:v>1000</c:v>
                </c:pt>
                <c:pt idx="3">
                  <c:v>800</c:v>
                </c:pt>
                <c:pt idx="4" formatCode="#,##0">
                  <c:v>1400</c:v>
                </c:pt>
                <c:pt idx="5" formatCode="#,##0">
                  <c:v>1400</c:v>
                </c:pt>
                <c:pt idx="6" formatCode="#,##0">
                  <c:v>2000</c:v>
                </c:pt>
                <c:pt idx="7" formatCode="#,##0">
                  <c:v>2200</c:v>
                </c:pt>
                <c:pt idx="8" formatCode="#,##0">
                  <c:v>2800</c:v>
                </c:pt>
                <c:pt idx="9" formatCode="#,##0">
                  <c:v>3200</c:v>
                </c:pt>
                <c:pt idx="10" formatCode="#,##0">
                  <c:v>2600</c:v>
                </c:pt>
                <c:pt idx="11" formatCode="#,##0">
                  <c:v>4800</c:v>
                </c:pt>
                <c:pt idx="12" formatCode="#,##0">
                  <c:v>5400</c:v>
                </c:pt>
                <c:pt idx="13" formatCode="#,##0">
                  <c:v>11000</c:v>
                </c:pt>
                <c:pt idx="14" formatCode="#,##0">
                  <c:v>23200</c:v>
                </c:pt>
                <c:pt idx="15" formatCode="#,##0">
                  <c:v>31400</c:v>
                </c:pt>
                <c:pt idx="16" formatCode="#,##0">
                  <c:v>11800</c:v>
                </c:pt>
                <c:pt idx="17" formatCode="#,##0">
                  <c:v>9400</c:v>
                </c:pt>
                <c:pt idx="18" formatCode="#,##0">
                  <c:v>6800</c:v>
                </c:pt>
                <c:pt idx="19" formatCode="#,##0">
                  <c:v>2400</c:v>
                </c:pt>
                <c:pt idx="20" formatCode="#,##0">
                  <c:v>12400</c:v>
                </c:pt>
                <c:pt idx="21" formatCode="#,##0">
                  <c:v>8522</c:v>
                </c:pt>
                <c:pt idx="22" formatCode="#,##0">
                  <c:v>10926</c:v>
                </c:pt>
                <c:pt idx="23" formatCode="#,##0">
                  <c:v>9462</c:v>
                </c:pt>
                <c:pt idx="24" formatCode="#,##0">
                  <c:v>8876</c:v>
                </c:pt>
                <c:pt idx="25" formatCode="#,##0">
                  <c:v>17446</c:v>
                </c:pt>
                <c:pt idx="26" formatCode="#,##0">
                  <c:v>12714</c:v>
                </c:pt>
                <c:pt idx="27" formatCode="#,##0">
                  <c:v>7504</c:v>
                </c:pt>
                <c:pt idx="28" formatCode="#,##0">
                  <c:v>8834</c:v>
                </c:pt>
                <c:pt idx="29" formatCode="#,##0">
                  <c:v>7242</c:v>
                </c:pt>
                <c:pt idx="30" formatCode="#,##0">
                  <c:v>4414</c:v>
                </c:pt>
                <c:pt idx="31" formatCode="#,##0">
                  <c:v>3614</c:v>
                </c:pt>
                <c:pt idx="32" formatCode="#,##0">
                  <c:v>5860</c:v>
                </c:pt>
                <c:pt idx="33" formatCode="#,##0">
                  <c:v>5068</c:v>
                </c:pt>
                <c:pt idx="34" formatCode="#,##0">
                  <c:v>3964</c:v>
                </c:pt>
                <c:pt idx="35" formatCode="#,##0">
                  <c:v>3628</c:v>
                </c:pt>
                <c:pt idx="36" formatCode="#,##0">
                  <c:v>2680</c:v>
                </c:pt>
                <c:pt idx="37" formatCode="#,##0">
                  <c:v>1536</c:v>
                </c:pt>
                <c:pt idx="38">
                  <c:v>852</c:v>
                </c:pt>
                <c:pt idx="39" formatCode="#,##0">
                  <c:v>1112</c:v>
                </c:pt>
                <c:pt idx="40">
                  <c:v>584</c:v>
                </c:pt>
                <c:pt idx="41">
                  <c:v>576</c:v>
                </c:pt>
                <c:pt idx="42">
                  <c:v>406</c:v>
                </c:pt>
                <c:pt idx="43">
                  <c:v>454</c:v>
                </c:pt>
                <c:pt idx="44">
                  <c:v>180</c:v>
                </c:pt>
                <c:pt idx="45">
                  <c:v>292</c:v>
                </c:pt>
                <c:pt idx="46">
                  <c:v>76</c:v>
                </c:pt>
                <c:pt idx="47">
                  <c:v>134</c:v>
                </c:pt>
                <c:pt idx="48">
                  <c:v>78</c:v>
                </c:pt>
                <c:pt idx="49">
                  <c:v>70</c:v>
                </c:pt>
                <c:pt idx="50">
                  <c:v>58</c:v>
                </c:pt>
                <c:pt idx="51">
                  <c:v>38</c:v>
                </c:pt>
                <c:pt idx="52">
                  <c:v>46</c:v>
                </c:pt>
                <c:pt idx="53">
                  <c:v>38</c:v>
                </c:pt>
                <c:pt idx="54">
                  <c:v>14</c:v>
                </c:pt>
                <c:pt idx="55">
                  <c:v>4</c:v>
                </c:pt>
                <c:pt idx="56">
                  <c:v>0</c:v>
                </c:pt>
                <c:pt idx="57">
                  <c:v>0</c:v>
                </c:pt>
                <c:pt idx="58">
                  <c:v>46</c:v>
                </c:pt>
                <c:pt idx="59">
                  <c:v>10</c:v>
                </c:pt>
                <c:pt idx="60">
                  <c:v>8</c:v>
                </c:pt>
                <c:pt idx="61">
                  <c:v>6</c:v>
                </c:pt>
                <c:pt idx="62">
                  <c:v>4</c:v>
                </c:pt>
                <c:pt idx="63">
                  <c:v>4</c:v>
                </c:pt>
                <c:pt idx="64">
                  <c:v>4</c:v>
                </c:pt>
                <c:pt idx="65">
                  <c:v>4</c:v>
                </c:pt>
                <c:pt idx="66">
                  <c:v>4</c:v>
                </c:pt>
                <c:pt idx="67">
                  <c:v>4</c:v>
                </c:pt>
                <c:pt idx="68">
                  <c:v>4</c:v>
                </c:pt>
                <c:pt idx="69">
                  <c:v>4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5E-4CE0-B97C-512D00623B27}"/>
            </c:ext>
          </c:extLst>
        </c:ser>
        <c:ser>
          <c:idx val="2"/>
          <c:order val="2"/>
          <c:tx>
            <c:strRef>
              <c:f>'A12'!$D$5</c:f>
              <c:strCache>
                <c:ptCount val="1"/>
                <c:pt idx="0">
                  <c:v>Mamíferos marinos</c:v>
                </c:pt>
              </c:strCache>
            </c:strRef>
          </c:tx>
          <c:spPr>
            <a:ln w="28575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'A12'!$A$6:$A$78</c:f>
              <c:numCache>
                <c:formatCode>General</c:formatCode>
                <c:ptCount val="73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  <c:pt idx="68">
                  <c:v>2018</c:v>
                </c:pt>
                <c:pt idx="69">
                  <c:v>2019</c:v>
                </c:pt>
                <c:pt idx="70">
                  <c:v>2020</c:v>
                </c:pt>
                <c:pt idx="71">
                  <c:v>2021</c:v>
                </c:pt>
                <c:pt idx="72">
                  <c:v>2022</c:v>
                </c:pt>
              </c:numCache>
            </c:numRef>
          </c:cat>
          <c:val>
            <c:numRef>
              <c:f>'A12'!$D$6:$D$78</c:f>
              <c:numCache>
                <c:formatCode>#,##0</c:formatCode>
                <c:ptCount val="73"/>
                <c:pt idx="0">
                  <c:v>18784</c:v>
                </c:pt>
                <c:pt idx="1">
                  <c:v>6834</c:v>
                </c:pt>
                <c:pt idx="2">
                  <c:v>10388</c:v>
                </c:pt>
                <c:pt idx="3">
                  <c:v>8722</c:v>
                </c:pt>
                <c:pt idx="4">
                  <c:v>12846</c:v>
                </c:pt>
                <c:pt idx="5">
                  <c:v>14202</c:v>
                </c:pt>
                <c:pt idx="6">
                  <c:v>12044</c:v>
                </c:pt>
                <c:pt idx="7">
                  <c:v>13384</c:v>
                </c:pt>
                <c:pt idx="8">
                  <c:v>13578</c:v>
                </c:pt>
                <c:pt idx="9">
                  <c:v>14286</c:v>
                </c:pt>
                <c:pt idx="10">
                  <c:v>13754</c:v>
                </c:pt>
                <c:pt idx="11">
                  <c:v>12662</c:v>
                </c:pt>
                <c:pt idx="12">
                  <c:v>9504</c:v>
                </c:pt>
                <c:pt idx="13">
                  <c:v>7012</c:v>
                </c:pt>
                <c:pt idx="14">
                  <c:v>4666</c:v>
                </c:pt>
                <c:pt idx="15">
                  <c:v>5374</c:v>
                </c:pt>
                <c:pt idx="16">
                  <c:v>3292</c:v>
                </c:pt>
                <c:pt idx="17">
                  <c:v>6692</c:v>
                </c:pt>
                <c:pt idx="18">
                  <c:v>6350</c:v>
                </c:pt>
                <c:pt idx="19">
                  <c:v>7312</c:v>
                </c:pt>
                <c:pt idx="20">
                  <c:v>7204</c:v>
                </c:pt>
                <c:pt idx="21">
                  <c:v>6196</c:v>
                </c:pt>
                <c:pt idx="22">
                  <c:v>5632</c:v>
                </c:pt>
                <c:pt idx="23">
                  <c:v>5546</c:v>
                </c:pt>
                <c:pt idx="24">
                  <c:v>5090</c:v>
                </c:pt>
                <c:pt idx="25">
                  <c:v>5586</c:v>
                </c:pt>
                <c:pt idx="26">
                  <c:v>4566</c:v>
                </c:pt>
                <c:pt idx="27">
                  <c:v>3944</c:v>
                </c:pt>
                <c:pt idx="28">
                  <c:v>3814</c:v>
                </c:pt>
                <c:pt idx="29">
                  <c:v>3324</c:v>
                </c:pt>
                <c:pt idx="30">
                  <c:v>2400</c:v>
                </c:pt>
                <c:pt idx="31">
                  <c:v>2348</c:v>
                </c:pt>
                <c:pt idx="32">
                  <c:v>1558</c:v>
                </c:pt>
                <c:pt idx="33">
                  <c:v>1200</c:v>
                </c:pt>
                <c:pt idx="34">
                  <c:v>1196</c:v>
                </c:pt>
                <c:pt idx="35" formatCode="General">
                  <c:v>4</c:v>
                </c:pt>
                <c:pt idx="36" formatCode="General">
                  <c:v>4</c:v>
                </c:pt>
                <c:pt idx="37" formatCode="General">
                  <c:v>2</c:v>
                </c:pt>
                <c:pt idx="38" formatCode="General">
                  <c:v>0</c:v>
                </c:pt>
                <c:pt idx="39" formatCode="General">
                  <c:v>0</c:v>
                </c:pt>
                <c:pt idx="40" formatCode="General">
                  <c:v>4</c:v>
                </c:pt>
                <c:pt idx="41" formatCode="General">
                  <c:v>2</c:v>
                </c:pt>
                <c:pt idx="42" formatCode="General">
                  <c:v>8</c:v>
                </c:pt>
                <c:pt idx="43" formatCode="General">
                  <c:v>0</c:v>
                </c:pt>
                <c:pt idx="44" formatCode="General">
                  <c:v>14</c:v>
                </c:pt>
                <c:pt idx="45" formatCode="General">
                  <c:v>2</c:v>
                </c:pt>
                <c:pt idx="46" formatCode="General">
                  <c:v>2</c:v>
                </c:pt>
                <c:pt idx="47" formatCode="General">
                  <c:v>16</c:v>
                </c:pt>
                <c:pt idx="48" formatCode="General">
                  <c:v>358</c:v>
                </c:pt>
                <c:pt idx="49" formatCode="General">
                  <c:v>204</c:v>
                </c:pt>
                <c:pt idx="50" formatCode="General">
                  <c:v>72</c:v>
                </c:pt>
                <c:pt idx="51" formatCode="General">
                  <c:v>950</c:v>
                </c:pt>
                <c:pt idx="52" formatCode="General">
                  <c:v>36</c:v>
                </c:pt>
                <c:pt idx="53" formatCode="General">
                  <c:v>24</c:v>
                </c:pt>
                <c:pt idx="54" formatCode="General">
                  <c:v>50</c:v>
                </c:pt>
                <c:pt idx="55" formatCode="General">
                  <c:v>26</c:v>
                </c:pt>
                <c:pt idx="56" formatCode="General">
                  <c:v>238</c:v>
                </c:pt>
                <c:pt idx="57" formatCode="General">
                  <c:v>46</c:v>
                </c:pt>
                <c:pt idx="58" formatCode="General">
                  <c:v>46</c:v>
                </c:pt>
                <c:pt idx="59" formatCode="General">
                  <c:v>134</c:v>
                </c:pt>
                <c:pt idx="60" formatCode="General">
                  <c:v>102</c:v>
                </c:pt>
                <c:pt idx="61" formatCode="General">
                  <c:v>44</c:v>
                </c:pt>
                <c:pt idx="62" formatCode="General">
                  <c:v>16</c:v>
                </c:pt>
                <c:pt idx="63" formatCode="General">
                  <c:v>106</c:v>
                </c:pt>
                <c:pt idx="64" formatCode="General">
                  <c:v>0</c:v>
                </c:pt>
                <c:pt idx="65" formatCode="General">
                  <c:v>0</c:v>
                </c:pt>
                <c:pt idx="66" formatCode="General">
                  <c:v>2</c:v>
                </c:pt>
                <c:pt idx="67" formatCode="General">
                  <c:v>4</c:v>
                </c:pt>
                <c:pt idx="68" formatCode="General">
                  <c:v>6</c:v>
                </c:pt>
                <c:pt idx="69" formatCode="General">
                  <c:v>0</c:v>
                </c:pt>
                <c:pt idx="70" formatCode="General">
                  <c:v>20</c:v>
                </c:pt>
                <c:pt idx="71" formatCode="General">
                  <c:v>14</c:v>
                </c:pt>
                <c:pt idx="72" formatCode="General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5E-4CE0-B97C-512D00623B27}"/>
            </c:ext>
          </c:extLst>
        </c:ser>
        <c:ser>
          <c:idx val="3"/>
          <c:order val="3"/>
          <c:tx>
            <c:strRef>
              <c:f>'A12'!$E$5</c:f>
              <c:strCache>
                <c:ptCount val="1"/>
                <c:pt idx="0">
                  <c:v>Otros 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'A12'!$A$6:$A$78</c:f>
              <c:numCache>
                <c:formatCode>General</c:formatCode>
                <c:ptCount val="73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  <c:pt idx="68">
                  <c:v>2018</c:v>
                </c:pt>
                <c:pt idx="69">
                  <c:v>2019</c:v>
                </c:pt>
                <c:pt idx="70">
                  <c:v>2020</c:v>
                </c:pt>
                <c:pt idx="71">
                  <c:v>2021</c:v>
                </c:pt>
                <c:pt idx="72">
                  <c:v>2022</c:v>
                </c:pt>
              </c:numCache>
            </c:numRef>
          </c:cat>
          <c:val>
            <c:numRef>
              <c:f>'A12'!$E$6:$E$78</c:f>
              <c:numCache>
                <c:formatCode>#,##0</c:formatCode>
                <c:ptCount val="73"/>
                <c:pt idx="0">
                  <c:v>3600</c:v>
                </c:pt>
                <c:pt idx="1">
                  <c:v>2500</c:v>
                </c:pt>
                <c:pt idx="2">
                  <c:v>1800</c:v>
                </c:pt>
                <c:pt idx="3">
                  <c:v>1700</c:v>
                </c:pt>
                <c:pt idx="4">
                  <c:v>1900</c:v>
                </c:pt>
                <c:pt idx="5">
                  <c:v>2800</c:v>
                </c:pt>
                <c:pt idx="6">
                  <c:v>3800</c:v>
                </c:pt>
                <c:pt idx="7">
                  <c:v>3400</c:v>
                </c:pt>
                <c:pt idx="8">
                  <c:v>2600</c:v>
                </c:pt>
                <c:pt idx="9">
                  <c:v>3500</c:v>
                </c:pt>
                <c:pt idx="10">
                  <c:v>4900</c:v>
                </c:pt>
                <c:pt idx="11">
                  <c:v>5600</c:v>
                </c:pt>
                <c:pt idx="12">
                  <c:v>5500</c:v>
                </c:pt>
                <c:pt idx="13">
                  <c:v>5500</c:v>
                </c:pt>
                <c:pt idx="14">
                  <c:v>6800</c:v>
                </c:pt>
                <c:pt idx="15">
                  <c:v>7400</c:v>
                </c:pt>
                <c:pt idx="16">
                  <c:v>6800</c:v>
                </c:pt>
                <c:pt idx="17">
                  <c:v>6700</c:v>
                </c:pt>
                <c:pt idx="18">
                  <c:v>9300</c:v>
                </c:pt>
                <c:pt idx="19">
                  <c:v>8300</c:v>
                </c:pt>
                <c:pt idx="20">
                  <c:v>7200</c:v>
                </c:pt>
                <c:pt idx="21">
                  <c:v>8200</c:v>
                </c:pt>
                <c:pt idx="22">
                  <c:v>5500</c:v>
                </c:pt>
                <c:pt idx="23">
                  <c:v>4900</c:v>
                </c:pt>
                <c:pt idx="24">
                  <c:v>4466</c:v>
                </c:pt>
                <c:pt idx="25">
                  <c:v>5452</c:v>
                </c:pt>
                <c:pt idx="26">
                  <c:v>4838</c:v>
                </c:pt>
                <c:pt idx="27">
                  <c:v>5257</c:v>
                </c:pt>
                <c:pt idx="28">
                  <c:v>5166</c:v>
                </c:pt>
                <c:pt idx="29">
                  <c:v>4720</c:v>
                </c:pt>
                <c:pt idx="30">
                  <c:v>2528</c:v>
                </c:pt>
                <c:pt idx="31">
                  <c:v>2750</c:v>
                </c:pt>
                <c:pt idx="32">
                  <c:v>2561</c:v>
                </c:pt>
                <c:pt idx="33">
                  <c:v>1706</c:v>
                </c:pt>
                <c:pt idx="34">
                  <c:v>2112</c:v>
                </c:pt>
                <c:pt idx="35">
                  <c:v>2857</c:v>
                </c:pt>
                <c:pt idx="36">
                  <c:v>3135</c:v>
                </c:pt>
                <c:pt idx="37">
                  <c:v>2803</c:v>
                </c:pt>
                <c:pt idx="38">
                  <c:v>2694</c:v>
                </c:pt>
                <c:pt idx="39">
                  <c:v>4836</c:v>
                </c:pt>
                <c:pt idx="40">
                  <c:v>6830</c:v>
                </c:pt>
                <c:pt idx="41">
                  <c:v>3810</c:v>
                </c:pt>
                <c:pt idx="42">
                  <c:v>2924</c:v>
                </c:pt>
                <c:pt idx="43">
                  <c:v>2345</c:v>
                </c:pt>
                <c:pt idx="44">
                  <c:v>2583</c:v>
                </c:pt>
                <c:pt idx="45">
                  <c:v>4168</c:v>
                </c:pt>
                <c:pt idx="46">
                  <c:v>2562</c:v>
                </c:pt>
                <c:pt idx="47">
                  <c:v>5372</c:v>
                </c:pt>
                <c:pt idx="48">
                  <c:v>7846</c:v>
                </c:pt>
                <c:pt idx="49">
                  <c:v>3007</c:v>
                </c:pt>
                <c:pt idx="50">
                  <c:v>4110</c:v>
                </c:pt>
                <c:pt idx="51">
                  <c:v>3894</c:v>
                </c:pt>
                <c:pt idx="52">
                  <c:v>4060</c:v>
                </c:pt>
                <c:pt idx="53">
                  <c:v>5240</c:v>
                </c:pt>
                <c:pt idx="54">
                  <c:v>3992</c:v>
                </c:pt>
                <c:pt idx="55">
                  <c:v>5120</c:v>
                </c:pt>
                <c:pt idx="56">
                  <c:v>4533</c:v>
                </c:pt>
                <c:pt idx="57">
                  <c:v>7453</c:v>
                </c:pt>
                <c:pt idx="58">
                  <c:v>10508</c:v>
                </c:pt>
                <c:pt idx="59">
                  <c:v>11722</c:v>
                </c:pt>
                <c:pt idx="60">
                  <c:v>8251</c:v>
                </c:pt>
                <c:pt idx="61">
                  <c:v>13094</c:v>
                </c:pt>
                <c:pt idx="62">
                  <c:v>13328</c:v>
                </c:pt>
                <c:pt idx="63">
                  <c:v>16163</c:v>
                </c:pt>
                <c:pt idx="64">
                  <c:v>13633</c:v>
                </c:pt>
                <c:pt idx="65">
                  <c:v>13488</c:v>
                </c:pt>
                <c:pt idx="66">
                  <c:v>16295</c:v>
                </c:pt>
                <c:pt idx="67">
                  <c:v>15903</c:v>
                </c:pt>
                <c:pt idx="68">
                  <c:v>21021</c:v>
                </c:pt>
                <c:pt idx="69">
                  <c:v>15405</c:v>
                </c:pt>
                <c:pt idx="70">
                  <c:v>13579</c:v>
                </c:pt>
                <c:pt idx="71">
                  <c:v>15138</c:v>
                </c:pt>
                <c:pt idx="72">
                  <c:v>14743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15E-4CE0-B97C-512D00623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5888808"/>
        <c:axId val="725895648"/>
      </c:lineChart>
      <c:catAx>
        <c:axId val="725888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25895648"/>
        <c:crosses val="autoZero"/>
        <c:auto val="1"/>
        <c:lblAlgn val="ctr"/>
        <c:lblOffset val="100"/>
        <c:noMultiLvlLbl val="0"/>
      </c:catAx>
      <c:valAx>
        <c:axId val="725895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2588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190499</xdr:rowOff>
    </xdr:from>
    <xdr:to>
      <xdr:col>10</xdr:col>
      <xdr:colOff>0</xdr:colOff>
      <xdr:row>24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6036F3C-D5EF-4B6A-B9E6-FD5462445B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2A873-E8F2-4157-BB8F-C613CFBFAF97}">
  <dimension ref="B2:C36"/>
  <sheetViews>
    <sheetView tabSelected="1" workbookViewId="0">
      <selection activeCell="C3" sqref="C3"/>
    </sheetView>
  </sheetViews>
  <sheetFormatPr baseColWidth="10" defaultColWidth="11.453125" defaultRowHeight="13" x14ac:dyDescent="0.3"/>
  <cols>
    <col min="1" max="1" width="11.453125" style="1"/>
    <col min="2" max="2" width="8.81640625" style="10" customWidth="1"/>
    <col min="3" max="3" width="131.453125" style="10" customWidth="1"/>
    <col min="4" max="16384" width="11.453125" style="1"/>
  </cols>
  <sheetData>
    <row r="2" spans="2:3" x14ac:dyDescent="0.3">
      <c r="B2" s="9" t="s">
        <v>3</v>
      </c>
    </row>
    <row r="4" spans="2:3" x14ac:dyDescent="0.3">
      <c r="B4" s="11" t="s">
        <v>0</v>
      </c>
      <c r="C4" s="9" t="s">
        <v>1</v>
      </c>
    </row>
    <row r="5" spans="2:3" ht="13.5" customHeight="1" x14ac:dyDescent="0.3">
      <c r="B5" s="12" t="s">
        <v>2</v>
      </c>
      <c r="C5" s="10" t="s">
        <v>52</v>
      </c>
    </row>
    <row r="6" spans="2:3" ht="13.5" customHeight="1" x14ac:dyDescent="0.3">
      <c r="B6" s="12" t="s">
        <v>60</v>
      </c>
      <c r="C6" s="10" t="s">
        <v>55</v>
      </c>
    </row>
    <row r="7" spans="2:3" ht="13.5" customHeight="1" x14ac:dyDescent="0.3">
      <c r="B7" s="13" t="s">
        <v>62</v>
      </c>
      <c r="C7" s="10" t="s">
        <v>301</v>
      </c>
    </row>
    <row r="8" spans="2:3" ht="13.5" customHeight="1" x14ac:dyDescent="0.3">
      <c r="B8" s="15" t="s">
        <v>64</v>
      </c>
      <c r="C8" s="10" t="s">
        <v>61</v>
      </c>
    </row>
    <row r="9" spans="2:3" ht="13.5" customHeight="1" x14ac:dyDescent="0.3">
      <c r="B9" s="16" t="s">
        <v>66</v>
      </c>
      <c r="C9" s="10" t="s">
        <v>302</v>
      </c>
    </row>
    <row r="10" spans="2:3" ht="13.5" customHeight="1" x14ac:dyDescent="0.3">
      <c r="B10" s="16" t="s">
        <v>68</v>
      </c>
      <c r="C10" s="10" t="s">
        <v>303</v>
      </c>
    </row>
    <row r="11" spans="2:3" ht="13.5" customHeight="1" x14ac:dyDescent="0.3">
      <c r="B11" s="17" t="s">
        <v>69</v>
      </c>
      <c r="C11" s="10" t="s">
        <v>63</v>
      </c>
    </row>
    <row r="12" spans="2:3" ht="13.5" customHeight="1" x14ac:dyDescent="0.2">
      <c r="B12" s="17" t="s">
        <v>71</v>
      </c>
      <c r="C12" s="14" t="s">
        <v>65</v>
      </c>
    </row>
    <row r="13" spans="2:3" ht="13.5" customHeight="1" x14ac:dyDescent="0.3">
      <c r="B13" s="18" t="s">
        <v>73</v>
      </c>
      <c r="C13" s="10" t="s">
        <v>70</v>
      </c>
    </row>
    <row r="14" spans="2:3" ht="13.5" customHeight="1" x14ac:dyDescent="0.3">
      <c r="B14" s="18" t="s">
        <v>74</v>
      </c>
      <c r="C14" s="10" t="s">
        <v>72</v>
      </c>
    </row>
    <row r="15" spans="2:3" ht="13.5" customHeight="1" x14ac:dyDescent="0.3">
      <c r="B15" s="13" t="s">
        <v>75</v>
      </c>
      <c r="C15" s="10" t="s">
        <v>67</v>
      </c>
    </row>
    <row r="16" spans="2:3" ht="13.5" customHeight="1" x14ac:dyDescent="0.3">
      <c r="B16" s="13" t="s">
        <v>147</v>
      </c>
      <c r="C16" s="10" t="s">
        <v>141</v>
      </c>
    </row>
    <row r="17" spans="2:3" x14ac:dyDescent="0.3">
      <c r="B17" s="12" t="s">
        <v>299</v>
      </c>
      <c r="C17" s="10" t="s">
        <v>148</v>
      </c>
    </row>
    <row r="18" spans="2:3" ht="13.5" customHeight="1" x14ac:dyDescent="0.3">
      <c r="B18" s="12" t="s">
        <v>167</v>
      </c>
      <c r="C18" s="10" t="s">
        <v>149</v>
      </c>
    </row>
    <row r="19" spans="2:3" ht="13.5" customHeight="1" x14ac:dyDescent="0.3">
      <c r="B19" s="12" t="s">
        <v>264</v>
      </c>
      <c r="C19" s="10" t="s">
        <v>263</v>
      </c>
    </row>
    <row r="20" spans="2:3" ht="13.5" customHeight="1" x14ac:dyDescent="0.3">
      <c r="B20" s="13" t="s">
        <v>265</v>
      </c>
      <c r="C20" s="10" t="s">
        <v>169</v>
      </c>
    </row>
    <row r="21" spans="2:3" x14ac:dyDescent="0.3">
      <c r="B21" s="12"/>
    </row>
    <row r="22" spans="2:3" ht="20.5" customHeight="1" x14ac:dyDescent="0.3">
      <c r="B22" s="19" t="s">
        <v>300</v>
      </c>
      <c r="C22" s="19"/>
    </row>
    <row r="23" spans="2:3" x14ac:dyDescent="0.3">
      <c r="B23" s="12"/>
    </row>
    <row r="24" spans="2:3" x14ac:dyDescent="0.3">
      <c r="B24" s="12"/>
    </row>
    <row r="25" spans="2:3" x14ac:dyDescent="0.3">
      <c r="B25" s="12"/>
    </row>
    <row r="26" spans="2:3" x14ac:dyDescent="0.3">
      <c r="B26" s="12"/>
    </row>
    <row r="27" spans="2:3" x14ac:dyDescent="0.3">
      <c r="B27" s="12"/>
    </row>
    <row r="28" spans="2:3" x14ac:dyDescent="0.3">
      <c r="B28" s="12"/>
    </row>
    <row r="29" spans="2:3" x14ac:dyDescent="0.3">
      <c r="B29" s="12"/>
    </row>
    <row r="30" spans="2:3" x14ac:dyDescent="0.3">
      <c r="B30" s="12"/>
    </row>
    <row r="31" spans="2:3" x14ac:dyDescent="0.3">
      <c r="B31" s="12"/>
    </row>
    <row r="32" spans="2:3" x14ac:dyDescent="0.3">
      <c r="B32" s="12"/>
    </row>
    <row r="33" spans="2:2" x14ac:dyDescent="0.3">
      <c r="B33" s="12"/>
    </row>
    <row r="34" spans="2:2" x14ac:dyDescent="0.3">
      <c r="B34" s="12"/>
    </row>
    <row r="35" spans="2:2" x14ac:dyDescent="0.3">
      <c r="B35" s="12"/>
    </row>
    <row r="36" spans="2:2" x14ac:dyDescent="0.3">
      <c r="B36" s="12"/>
    </row>
  </sheetData>
  <mergeCells count="1">
    <mergeCell ref="B22:C22"/>
  </mergeCells>
  <phoneticPr fontId="6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C27EA-0699-4F65-83A4-F8E7F935430D}">
  <sheetPr>
    <tabColor theme="3" tint="0.499984740745262"/>
  </sheetPr>
  <dimension ref="A1:G44"/>
  <sheetViews>
    <sheetView workbookViewId="0">
      <selection activeCell="F6" sqref="F6"/>
    </sheetView>
  </sheetViews>
  <sheetFormatPr baseColWidth="10" defaultColWidth="11.453125" defaultRowHeight="14.5" x14ac:dyDescent="0.35"/>
  <cols>
    <col min="1" max="6" width="18.81640625" style="20" customWidth="1"/>
    <col min="7" max="16384" width="11.453125" style="4"/>
  </cols>
  <sheetData>
    <row r="1" spans="1:7" ht="15" x14ac:dyDescent="0.35">
      <c r="A1" s="24" t="s">
        <v>316</v>
      </c>
      <c r="G1" s="3"/>
    </row>
    <row r="2" spans="1:7" ht="15" x14ac:dyDescent="0.35">
      <c r="A2" s="24" t="s">
        <v>312</v>
      </c>
      <c r="G2" s="3"/>
    </row>
    <row r="3" spans="1:7" x14ac:dyDescent="0.35">
      <c r="G3" s="3"/>
    </row>
    <row r="4" spans="1:7" ht="15" x14ac:dyDescent="0.35">
      <c r="A4" s="74" t="s">
        <v>6</v>
      </c>
      <c r="B4" s="23"/>
      <c r="C4" s="23" t="s">
        <v>76</v>
      </c>
      <c r="D4" s="23"/>
      <c r="E4" s="23" t="s">
        <v>111</v>
      </c>
      <c r="F4" s="23" t="s">
        <v>306</v>
      </c>
      <c r="G4" s="3"/>
    </row>
    <row r="5" spans="1:7" x14ac:dyDescent="0.35">
      <c r="A5" s="82"/>
      <c r="B5" s="76" t="s">
        <v>78</v>
      </c>
      <c r="C5" s="76" t="s">
        <v>79</v>
      </c>
      <c r="D5" s="76" t="s">
        <v>80</v>
      </c>
      <c r="E5" s="26" t="s">
        <v>112</v>
      </c>
      <c r="F5" s="26" t="s">
        <v>82</v>
      </c>
      <c r="G5" s="3"/>
    </row>
    <row r="6" spans="1:7" x14ac:dyDescent="0.35">
      <c r="A6" s="20" t="s">
        <v>113</v>
      </c>
      <c r="B6" s="84">
        <v>80.3</v>
      </c>
      <c r="C6" s="84">
        <v>1191.577634</v>
      </c>
      <c r="D6" s="84">
        <f t="shared" ref="D6:D33" si="0">B6-C6</f>
        <v>-1111.277634</v>
      </c>
      <c r="E6" s="84">
        <v>45538.400000000001</v>
      </c>
      <c r="F6" s="84">
        <f>D6*1000/E6</f>
        <v>-24.4030891291745</v>
      </c>
      <c r="G6" s="3"/>
    </row>
    <row r="7" spans="1:7" x14ac:dyDescent="0.35">
      <c r="A7" s="20" t="s">
        <v>83</v>
      </c>
      <c r="B7" s="84">
        <v>25.2</v>
      </c>
      <c r="C7" s="84">
        <v>104.57481572098162</v>
      </c>
      <c r="D7" s="84">
        <f t="shared" si="0"/>
        <v>-79.374815720981616</v>
      </c>
      <c r="E7" s="84">
        <v>399.4</v>
      </c>
      <c r="F7" s="84">
        <f t="shared" ref="F7:F33" si="1">D7*1000/E7</f>
        <v>-198.73514201547727</v>
      </c>
      <c r="G7" s="3"/>
    </row>
    <row r="8" spans="1:7" x14ac:dyDescent="0.35">
      <c r="A8" s="20" t="s">
        <v>84</v>
      </c>
      <c r="B8" s="84">
        <v>0.85805799999999999</v>
      </c>
      <c r="C8" s="84">
        <v>20.100000000000001</v>
      </c>
      <c r="D8" s="84">
        <f t="shared" si="0"/>
        <v>-19.241942000000002</v>
      </c>
      <c r="E8" s="84">
        <v>282.3</v>
      </c>
      <c r="F8" s="84">
        <f t="shared" si="1"/>
        <v>-68.161324831739293</v>
      </c>
      <c r="G8" s="3"/>
    </row>
    <row r="9" spans="1:7" x14ac:dyDescent="0.35">
      <c r="A9" s="20" t="s">
        <v>85</v>
      </c>
      <c r="B9" s="84">
        <v>0.77432800000000002</v>
      </c>
      <c r="C9" s="84">
        <v>19.070844000000001</v>
      </c>
      <c r="D9" s="84">
        <f t="shared" si="0"/>
        <v>-18.296516</v>
      </c>
      <c r="E9" s="84">
        <v>411.1</v>
      </c>
      <c r="F9" s="84">
        <f t="shared" si="1"/>
        <v>-44.506241790318654</v>
      </c>
      <c r="G9" s="3"/>
    </row>
    <row r="10" spans="1:7" x14ac:dyDescent="0.35">
      <c r="A10" s="20" t="s">
        <v>114</v>
      </c>
      <c r="B10" s="84">
        <v>3.2</v>
      </c>
      <c r="C10" s="84">
        <v>108</v>
      </c>
      <c r="D10" s="84">
        <f t="shared" si="0"/>
        <v>-104.8</v>
      </c>
      <c r="E10" s="84">
        <v>12244.2</v>
      </c>
      <c r="F10" s="84">
        <f t="shared" si="1"/>
        <v>-8.5591545384753598</v>
      </c>
      <c r="G10" s="3"/>
    </row>
    <row r="11" spans="1:7" x14ac:dyDescent="0.35">
      <c r="A11" s="20" t="s">
        <v>86</v>
      </c>
      <c r="B11" s="84">
        <v>1707.133024</v>
      </c>
      <c r="C11" s="84">
        <v>3364.6993130000001</v>
      </c>
      <c r="D11" s="84">
        <f t="shared" si="0"/>
        <v>-1657.5662890000001</v>
      </c>
      <c r="E11" s="84">
        <v>211140.7</v>
      </c>
      <c r="F11" s="84">
        <f t="shared" si="1"/>
        <v>-7.85052947631603</v>
      </c>
      <c r="G11" s="3"/>
    </row>
    <row r="12" spans="1:7" x14ac:dyDescent="0.35">
      <c r="A12" s="20" t="s">
        <v>115</v>
      </c>
      <c r="B12" s="84">
        <v>106.7</v>
      </c>
      <c r="C12" s="84">
        <v>1125.393188</v>
      </c>
      <c r="D12" s="84">
        <f t="shared" si="0"/>
        <v>-1018.693188</v>
      </c>
      <c r="E12" s="84">
        <v>19658.8</v>
      </c>
      <c r="F12" s="84">
        <f t="shared" si="1"/>
        <v>-51.818686186338944</v>
      </c>
      <c r="G12" s="3"/>
    </row>
    <row r="13" spans="1:7" x14ac:dyDescent="0.35">
      <c r="A13" s="20" t="s">
        <v>87</v>
      </c>
      <c r="B13" s="84">
        <v>107.703366</v>
      </c>
      <c r="C13" s="84">
        <v>644.70000000000005</v>
      </c>
      <c r="D13" s="84">
        <f t="shared" si="0"/>
        <v>-536.99663400000009</v>
      </c>
      <c r="E13" s="84">
        <v>52321.2</v>
      </c>
      <c r="F13" s="84">
        <f t="shared" si="1"/>
        <v>-10.263461732529073</v>
      </c>
      <c r="G13" s="3"/>
    </row>
    <row r="14" spans="1:7" x14ac:dyDescent="0.35">
      <c r="A14" s="20" t="s">
        <v>88</v>
      </c>
      <c r="B14" s="84">
        <v>9.7139367197410724</v>
      </c>
      <c r="C14" s="84">
        <v>145.4740727143446</v>
      </c>
      <c r="D14" s="84">
        <f t="shared" si="0"/>
        <v>-135.76013599460353</v>
      </c>
      <c r="E14" s="84">
        <v>5105.5</v>
      </c>
      <c r="F14" s="84">
        <f t="shared" si="1"/>
        <v>-26.590957985428172</v>
      </c>
      <c r="G14" s="3"/>
    </row>
    <row r="15" spans="1:7" x14ac:dyDescent="0.35">
      <c r="A15" s="20" t="s">
        <v>124</v>
      </c>
      <c r="B15" s="84">
        <v>3.6265660953472003</v>
      </c>
      <c r="C15" s="84">
        <v>187.68601120519989</v>
      </c>
      <c r="D15" s="84">
        <f t="shared" si="0"/>
        <v>-184.0594451098527</v>
      </c>
      <c r="E15" s="84">
        <v>11019.9</v>
      </c>
      <c r="F15" s="84">
        <f t="shared" si="1"/>
        <v>-16.702460558612394</v>
      </c>
      <c r="G15" s="3"/>
    </row>
    <row r="16" spans="1:7" x14ac:dyDescent="0.35">
      <c r="A16" s="20" t="s">
        <v>116</v>
      </c>
      <c r="B16" s="84">
        <v>0.13349662489736752</v>
      </c>
      <c r="C16" s="84">
        <v>2.7</v>
      </c>
      <c r="D16" s="84">
        <f t="shared" si="0"/>
        <v>-2.5665033751026325</v>
      </c>
      <c r="E16" s="84">
        <v>66.5</v>
      </c>
      <c r="F16" s="84">
        <f t="shared" si="1"/>
        <v>-38.594035715829065</v>
      </c>
      <c r="G16" s="3"/>
    </row>
    <row r="17" spans="1:7" x14ac:dyDescent="0.35">
      <c r="A17" s="20" t="s">
        <v>89</v>
      </c>
      <c r="B17" s="84">
        <v>10.6</v>
      </c>
      <c r="C17" s="84">
        <v>349.9</v>
      </c>
      <c r="D17" s="84">
        <f t="shared" si="0"/>
        <v>-339.29999999999995</v>
      </c>
      <c r="E17" s="84">
        <v>17980.099999999999</v>
      </c>
      <c r="F17" s="84">
        <f t="shared" si="1"/>
        <v>-18.870862787192504</v>
      </c>
      <c r="G17" s="3"/>
    </row>
    <row r="18" spans="1:7" x14ac:dyDescent="0.35">
      <c r="A18" s="20" t="s">
        <v>90</v>
      </c>
      <c r="B18" s="84">
        <v>20.967750960687589</v>
      </c>
      <c r="C18" s="84">
        <v>83.9</v>
      </c>
      <c r="D18" s="84">
        <f t="shared" si="0"/>
        <v>-62.932249039312417</v>
      </c>
      <c r="E18" s="84">
        <v>6309.6</v>
      </c>
      <c r="F18" s="84">
        <f t="shared" si="1"/>
        <v>-9.9740473309421223</v>
      </c>
      <c r="G18" s="3"/>
    </row>
    <row r="19" spans="1:7" x14ac:dyDescent="0.35">
      <c r="A19" s="20" t="s">
        <v>117</v>
      </c>
      <c r="B19" s="84">
        <v>0.39990199999999998</v>
      </c>
      <c r="C19" s="84">
        <v>7.9</v>
      </c>
      <c r="D19" s="84">
        <f t="shared" si="0"/>
        <v>-7.5000980000000004</v>
      </c>
      <c r="E19" s="84">
        <v>117.1</v>
      </c>
      <c r="F19" s="84">
        <f t="shared" si="1"/>
        <v>-64.048659265584973</v>
      </c>
      <c r="G19" s="3"/>
    </row>
    <row r="20" spans="1:7" x14ac:dyDescent="0.35">
      <c r="A20" s="20" t="s">
        <v>91</v>
      </c>
      <c r="B20" s="84">
        <v>16.5</v>
      </c>
      <c r="C20" s="84">
        <v>224.1</v>
      </c>
      <c r="D20" s="84">
        <f t="shared" si="0"/>
        <v>-207.6</v>
      </c>
      <c r="E20" s="84">
        <v>18124.8</v>
      </c>
      <c r="F20" s="84">
        <f t="shared" si="1"/>
        <v>-11.453919491525424</v>
      </c>
      <c r="G20" s="3"/>
    </row>
    <row r="21" spans="1:7" x14ac:dyDescent="0.35">
      <c r="A21" s="20" t="s">
        <v>92</v>
      </c>
      <c r="B21" s="84">
        <v>877.6</v>
      </c>
      <c r="C21" s="84">
        <v>393.8</v>
      </c>
      <c r="D21" s="84">
        <f t="shared" si="0"/>
        <v>483.8</v>
      </c>
      <c r="E21" s="84">
        <v>826.4</v>
      </c>
      <c r="F21" s="84">
        <f t="shared" si="1"/>
        <v>585.43078412391094</v>
      </c>
      <c r="G21" s="3"/>
    </row>
    <row r="22" spans="1:7" x14ac:dyDescent="0.35">
      <c r="A22" s="20" t="s">
        <v>94</v>
      </c>
      <c r="B22" s="84">
        <v>184.30376756167698</v>
      </c>
      <c r="C22" s="84">
        <v>89.068855171511402</v>
      </c>
      <c r="D22" s="84">
        <f t="shared" si="0"/>
        <v>95.234912390165576</v>
      </c>
      <c r="E22" s="84">
        <v>10644.9</v>
      </c>
      <c r="F22" s="84">
        <f t="shared" si="1"/>
        <v>8.9465295484378036</v>
      </c>
      <c r="G22" s="3"/>
    </row>
    <row r="23" spans="1:7" x14ac:dyDescent="0.35">
      <c r="A23" s="20" t="s">
        <v>95</v>
      </c>
      <c r="B23" s="84">
        <v>0.74942315670589643</v>
      </c>
      <c r="C23" s="84">
        <v>68.599999999999994</v>
      </c>
      <c r="D23" s="84">
        <f t="shared" si="0"/>
        <v>-67.850576843294093</v>
      </c>
      <c r="E23" s="84">
        <v>2839.8</v>
      </c>
      <c r="F23" s="84">
        <f t="shared" si="1"/>
        <v>-23.892730770932491</v>
      </c>
      <c r="G23" s="3"/>
    </row>
    <row r="24" spans="1:7" x14ac:dyDescent="0.35">
      <c r="A24" s="20" t="s">
        <v>96</v>
      </c>
      <c r="B24" s="84">
        <v>9241.2757600000004</v>
      </c>
      <c r="C24" s="84">
        <v>7861.6722879999998</v>
      </c>
      <c r="D24" s="84">
        <f t="shared" si="0"/>
        <v>1379.6034720000007</v>
      </c>
      <c r="E24" s="84">
        <v>129739.8</v>
      </c>
      <c r="F24" s="84">
        <f t="shared" si="1"/>
        <v>10.633617995403112</v>
      </c>
      <c r="G24" s="3"/>
    </row>
    <row r="25" spans="1:7" x14ac:dyDescent="0.35">
      <c r="A25" s="20" t="s">
        <v>97</v>
      </c>
      <c r="B25" s="84">
        <v>169.1</v>
      </c>
      <c r="C25" s="84">
        <v>63.082054999999997</v>
      </c>
      <c r="D25" s="84">
        <f t="shared" si="0"/>
        <v>106.017945</v>
      </c>
      <c r="E25" s="84">
        <v>6823.6</v>
      </c>
      <c r="F25" s="84">
        <f t="shared" si="1"/>
        <v>15.536951902221698</v>
      </c>
      <c r="G25" s="3"/>
    </row>
    <row r="26" spans="1:7" x14ac:dyDescent="0.35">
      <c r="A26" s="20" t="s">
        <v>98</v>
      </c>
      <c r="B26" s="84">
        <v>2.4699999999999999E-4</v>
      </c>
      <c r="C26" s="84">
        <v>150.891683</v>
      </c>
      <c r="D26" s="84">
        <f t="shared" si="0"/>
        <v>-150.891436</v>
      </c>
      <c r="E26" s="84">
        <v>4458.8</v>
      </c>
      <c r="F26" s="84">
        <f t="shared" si="1"/>
        <v>-33.841265811429082</v>
      </c>
      <c r="G26" s="3"/>
    </row>
    <row r="27" spans="1:7" x14ac:dyDescent="0.35">
      <c r="A27" s="20" t="s">
        <v>35</v>
      </c>
      <c r="B27" s="84">
        <v>63.025861999999996</v>
      </c>
      <c r="C27" s="84">
        <v>108.7</v>
      </c>
      <c r="D27" s="84">
        <f t="shared" si="0"/>
        <v>-45.674138000000006</v>
      </c>
      <c r="E27" s="84">
        <v>6844.1</v>
      </c>
      <c r="F27" s="84">
        <f t="shared" si="1"/>
        <v>-6.67350535497728</v>
      </c>
      <c r="G27" s="3"/>
    </row>
    <row r="28" spans="1:7" x14ac:dyDescent="0.35">
      <c r="A28" s="20" t="s">
        <v>99</v>
      </c>
      <c r="B28" s="84">
        <v>26.289063092880564</v>
      </c>
      <c r="C28" s="84">
        <v>552.70000000000005</v>
      </c>
      <c r="D28" s="84">
        <f t="shared" si="0"/>
        <v>-526.41093690711944</v>
      </c>
      <c r="E28" s="84">
        <v>33845.599999999999</v>
      </c>
      <c r="F28" s="84">
        <f t="shared" si="1"/>
        <v>-15.553304917245358</v>
      </c>
      <c r="G28" s="3"/>
    </row>
    <row r="29" spans="1:7" x14ac:dyDescent="0.35">
      <c r="A29" s="20" t="s">
        <v>100</v>
      </c>
      <c r="B29" s="84">
        <v>10.042464372713759</v>
      </c>
      <c r="C29" s="84">
        <v>254.3</v>
      </c>
      <c r="D29" s="84">
        <f t="shared" si="0"/>
        <v>-244.25753562728625</v>
      </c>
      <c r="E29" s="84">
        <v>11331.3</v>
      </c>
      <c r="F29" s="84">
        <f t="shared" si="1"/>
        <v>-21.556002897045023</v>
      </c>
      <c r="G29" s="3"/>
    </row>
    <row r="30" spans="1:7" x14ac:dyDescent="0.35">
      <c r="A30" s="20" t="s">
        <v>118</v>
      </c>
      <c r="B30" s="84">
        <v>2.2999999999999998</v>
      </c>
      <c r="C30" s="84">
        <v>7.3637037801650296</v>
      </c>
      <c r="D30" s="84">
        <f t="shared" si="0"/>
        <v>-5.0637037801650298</v>
      </c>
      <c r="E30" s="84">
        <v>179.3</v>
      </c>
      <c r="F30" s="84">
        <f t="shared" si="1"/>
        <v>-28.241515784523308</v>
      </c>
      <c r="G30" s="3"/>
    </row>
    <row r="31" spans="1:7" x14ac:dyDescent="0.35">
      <c r="A31" s="20" t="s">
        <v>103</v>
      </c>
      <c r="B31" s="84">
        <v>2.2000000000000002</v>
      </c>
      <c r="C31" s="84">
        <v>163.4</v>
      </c>
      <c r="D31" s="84">
        <f t="shared" si="0"/>
        <v>-161.20000000000002</v>
      </c>
      <c r="E31" s="84">
        <v>1502.9</v>
      </c>
      <c r="F31" s="84">
        <f t="shared" si="1"/>
        <v>-107.25929868920089</v>
      </c>
      <c r="G31" s="3"/>
    </row>
    <row r="32" spans="1:7" x14ac:dyDescent="0.35">
      <c r="A32" s="20" t="s">
        <v>104</v>
      </c>
      <c r="B32" s="84">
        <v>20.5</v>
      </c>
      <c r="C32" s="84">
        <v>100.980789</v>
      </c>
      <c r="D32" s="84">
        <f t="shared" si="0"/>
        <v>-80.480789000000001</v>
      </c>
      <c r="E32" s="84">
        <v>3388.1</v>
      </c>
      <c r="F32" s="84">
        <f t="shared" si="1"/>
        <v>-23.753959151146663</v>
      </c>
      <c r="G32" s="3"/>
    </row>
    <row r="33" spans="1:7" x14ac:dyDescent="0.35">
      <c r="A33" s="94" t="s">
        <v>45</v>
      </c>
      <c r="B33" s="95">
        <f>SUM(B6:B32)</f>
        <v>12691.197015584652</v>
      </c>
      <c r="C33" s="95">
        <v>17398.298907536511</v>
      </c>
      <c r="D33" s="95">
        <f t="shared" si="0"/>
        <v>-4707.1018919518592</v>
      </c>
      <c r="E33" s="95">
        <f>SUM(E6:E32)</f>
        <v>613144.20000000007</v>
      </c>
      <c r="F33" s="95">
        <f t="shared" si="1"/>
        <v>-7.6769899999899831</v>
      </c>
      <c r="G33" s="3"/>
    </row>
    <row r="35" spans="1:7" x14ac:dyDescent="0.35">
      <c r="A35" s="129" t="s">
        <v>125</v>
      </c>
    </row>
    <row r="36" spans="1:7" x14ac:dyDescent="0.35">
      <c r="A36" s="129" t="s">
        <v>126</v>
      </c>
    </row>
    <row r="37" spans="1:7" x14ac:dyDescent="0.35">
      <c r="A37" s="129" t="s">
        <v>107</v>
      </c>
    </row>
    <row r="38" spans="1:7" x14ac:dyDescent="0.35">
      <c r="A38" s="129" t="s">
        <v>123</v>
      </c>
    </row>
    <row r="39" spans="1:7" x14ac:dyDescent="0.35">
      <c r="A39" s="129"/>
    </row>
    <row r="40" spans="1:7" x14ac:dyDescent="0.35">
      <c r="A40" s="129" t="s">
        <v>110</v>
      </c>
    </row>
    <row r="41" spans="1:7" x14ac:dyDescent="0.35">
      <c r="A41" s="129"/>
    </row>
    <row r="42" spans="1:7" x14ac:dyDescent="0.35">
      <c r="A42" s="129" t="s">
        <v>273</v>
      </c>
    </row>
    <row r="43" spans="1:7" x14ac:dyDescent="0.35">
      <c r="A43" s="129" t="s">
        <v>270</v>
      </c>
    </row>
    <row r="44" spans="1:7" x14ac:dyDescent="0.35">
      <c r="A44" s="129" t="s">
        <v>271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3E3E9-80FE-4B9E-B8CC-A7ED928E3B17}">
  <sheetPr>
    <tabColor theme="3" tint="0.499984740745262"/>
  </sheetPr>
  <dimension ref="A1:F45"/>
  <sheetViews>
    <sheetView workbookViewId="0">
      <selection activeCell="G2" sqref="G2"/>
    </sheetView>
  </sheetViews>
  <sheetFormatPr baseColWidth="10" defaultColWidth="24.54296875" defaultRowHeight="14.5" x14ac:dyDescent="0.35"/>
  <cols>
    <col min="1" max="6" width="21.08984375" style="20" customWidth="1"/>
    <col min="7" max="16384" width="24.54296875" style="4"/>
  </cols>
  <sheetData>
    <row r="1" spans="1:6" ht="15" x14ac:dyDescent="0.35">
      <c r="A1" s="24" t="s">
        <v>314</v>
      </c>
    </row>
    <row r="2" spans="1:6" ht="15" x14ac:dyDescent="0.35">
      <c r="A2" s="24" t="s">
        <v>315</v>
      </c>
    </row>
    <row r="3" spans="1:6" x14ac:dyDescent="0.35">
      <c r="A3" s="24"/>
    </row>
    <row r="4" spans="1:6" ht="15" x14ac:dyDescent="0.35">
      <c r="A4" s="74" t="s">
        <v>6</v>
      </c>
      <c r="B4" s="23"/>
      <c r="C4" s="23" t="s">
        <v>76</v>
      </c>
      <c r="D4" s="23"/>
      <c r="E4" s="23" t="s">
        <v>111</v>
      </c>
      <c r="F4" s="23" t="s">
        <v>308</v>
      </c>
    </row>
    <row r="5" spans="1:6" x14ac:dyDescent="0.35">
      <c r="A5" s="82"/>
      <c r="B5" s="76" t="s">
        <v>78</v>
      </c>
      <c r="C5" s="76" t="s">
        <v>79</v>
      </c>
      <c r="D5" s="76" t="s">
        <v>80</v>
      </c>
      <c r="E5" s="26" t="s">
        <v>112</v>
      </c>
      <c r="F5" s="26" t="s">
        <v>82</v>
      </c>
    </row>
    <row r="6" spans="1:6" x14ac:dyDescent="0.35">
      <c r="A6" s="20" t="s">
        <v>113</v>
      </c>
      <c r="B6" s="77">
        <v>195.54397</v>
      </c>
      <c r="C6" s="77">
        <v>1228.0999999999999</v>
      </c>
      <c r="D6" s="77">
        <f t="shared" ref="D6:D32" si="0">B6-C6</f>
        <v>-1032.55603</v>
      </c>
      <c r="E6" s="77">
        <v>45538.400000000001</v>
      </c>
      <c r="F6" s="84">
        <f t="shared" ref="F6:F33" si="1">D6*1000/E6</f>
        <v>-22.674402921490433</v>
      </c>
    </row>
    <row r="7" spans="1:6" x14ac:dyDescent="0.35">
      <c r="A7" s="20" t="s">
        <v>83</v>
      </c>
      <c r="B7" s="77">
        <v>2.9</v>
      </c>
      <c r="C7" s="77">
        <v>58.2</v>
      </c>
      <c r="D7" s="77">
        <f t="shared" si="0"/>
        <v>-55.300000000000004</v>
      </c>
      <c r="E7" s="77">
        <v>399.4</v>
      </c>
      <c r="F7" s="84">
        <f t="shared" si="1"/>
        <v>-138.45768652979473</v>
      </c>
    </row>
    <row r="8" spans="1:6" x14ac:dyDescent="0.35">
      <c r="A8" s="20" t="s">
        <v>84</v>
      </c>
      <c r="B8" s="77">
        <v>11.589781</v>
      </c>
      <c r="C8" s="77">
        <v>33.200000000000003</v>
      </c>
      <c r="D8" s="77">
        <f t="shared" si="0"/>
        <v>-21.610219000000001</v>
      </c>
      <c r="E8" s="77">
        <v>282.3</v>
      </c>
      <c r="F8" s="84">
        <f t="shared" si="1"/>
        <v>-76.550545518951466</v>
      </c>
    </row>
    <row r="9" spans="1:6" x14ac:dyDescent="0.35">
      <c r="A9" s="20" t="s">
        <v>85</v>
      </c>
      <c r="B9" s="77">
        <v>0.19419700000000001</v>
      </c>
      <c r="C9" s="77">
        <v>16.779821999999999</v>
      </c>
      <c r="D9" s="77">
        <f t="shared" si="0"/>
        <v>-16.585625</v>
      </c>
      <c r="E9" s="77">
        <v>411.1</v>
      </c>
      <c r="F9" s="84">
        <f t="shared" si="1"/>
        <v>-40.344502554123082</v>
      </c>
    </row>
    <row r="10" spans="1:6" x14ac:dyDescent="0.35">
      <c r="A10" s="20" t="s">
        <v>114</v>
      </c>
      <c r="B10" s="77">
        <v>1.1597569999999999</v>
      </c>
      <c r="C10" s="77">
        <v>159.30000000000001</v>
      </c>
      <c r="D10" s="77">
        <f t="shared" si="0"/>
        <v>-158.140243</v>
      </c>
      <c r="E10" s="77">
        <v>12244.2</v>
      </c>
      <c r="F10" s="84">
        <f t="shared" si="1"/>
        <v>-12.915522696460362</v>
      </c>
    </row>
    <row r="11" spans="1:6" x14ac:dyDescent="0.35">
      <c r="A11" s="20" t="s">
        <v>86</v>
      </c>
      <c r="B11" s="77">
        <v>828.03707999999995</v>
      </c>
      <c r="C11" s="77">
        <v>4130.7573689999999</v>
      </c>
      <c r="D11" s="77">
        <f t="shared" si="0"/>
        <v>-3302.7202889999999</v>
      </c>
      <c r="E11" s="77">
        <v>211140.7</v>
      </c>
      <c r="F11" s="84">
        <f t="shared" si="1"/>
        <v>-15.642272138910213</v>
      </c>
    </row>
    <row r="12" spans="1:6" x14ac:dyDescent="0.35">
      <c r="A12" s="20" t="s">
        <v>115</v>
      </c>
      <c r="B12" s="77">
        <v>218.5</v>
      </c>
      <c r="C12" s="77">
        <v>1254.0506519999999</v>
      </c>
      <c r="D12" s="77">
        <f t="shared" si="0"/>
        <v>-1035.5506519999999</v>
      </c>
      <c r="E12" s="77">
        <v>19658.8</v>
      </c>
      <c r="F12" s="84">
        <f t="shared" si="1"/>
        <v>-52.67618837365454</v>
      </c>
    </row>
    <row r="13" spans="1:6" x14ac:dyDescent="0.35">
      <c r="A13" s="20" t="s">
        <v>87</v>
      </c>
      <c r="B13" s="77">
        <v>209.7</v>
      </c>
      <c r="C13" s="77">
        <v>1023.8</v>
      </c>
      <c r="D13" s="77">
        <f t="shared" si="0"/>
        <v>-814.09999999999991</v>
      </c>
      <c r="E13" s="77">
        <v>52321.2</v>
      </c>
      <c r="F13" s="84">
        <f t="shared" si="1"/>
        <v>-15.55965841762039</v>
      </c>
    </row>
    <row r="14" spans="1:6" x14ac:dyDescent="0.35">
      <c r="A14" s="20" t="s">
        <v>88</v>
      </c>
      <c r="B14" s="77">
        <v>263.00235608919849</v>
      </c>
      <c r="C14" s="77">
        <v>482.38863303961466</v>
      </c>
      <c r="D14" s="77">
        <f t="shared" si="0"/>
        <v>-219.38627695041617</v>
      </c>
      <c r="E14" s="77">
        <v>5105.5</v>
      </c>
      <c r="F14" s="84">
        <f t="shared" si="1"/>
        <v>-42.970576231596553</v>
      </c>
    </row>
    <row r="15" spans="1:6" x14ac:dyDescent="0.35">
      <c r="A15" s="20" t="s">
        <v>124</v>
      </c>
      <c r="B15" s="77">
        <v>2.0737867111797046</v>
      </c>
      <c r="C15" s="77">
        <v>147.05848680189612</v>
      </c>
      <c r="D15" s="77">
        <f t="shared" si="0"/>
        <v>-144.98470009071642</v>
      </c>
      <c r="E15" s="77">
        <v>11019.9</v>
      </c>
      <c r="F15" s="84">
        <f t="shared" si="1"/>
        <v>-13.156625748937506</v>
      </c>
    </row>
    <row r="16" spans="1:6" x14ac:dyDescent="0.35">
      <c r="A16" s="20" t="s">
        <v>116</v>
      </c>
      <c r="B16" s="77">
        <v>0.19867852326181229</v>
      </c>
      <c r="C16" s="77">
        <v>4</v>
      </c>
      <c r="D16" s="77">
        <f t="shared" si="0"/>
        <v>-3.8013214767381878</v>
      </c>
      <c r="E16" s="77">
        <v>66.5</v>
      </c>
      <c r="F16" s="84">
        <f t="shared" si="1"/>
        <v>-57.162728973506582</v>
      </c>
    </row>
    <row r="17" spans="1:6" x14ac:dyDescent="0.35">
      <c r="A17" s="20" t="s">
        <v>89</v>
      </c>
      <c r="B17" s="77">
        <v>18.281389091225847</v>
      </c>
      <c r="C17" s="77">
        <v>491.25799155751082</v>
      </c>
      <c r="D17" s="77">
        <f t="shared" si="0"/>
        <v>-472.97660246628499</v>
      </c>
      <c r="E17" s="77">
        <v>17980.099999999999</v>
      </c>
      <c r="F17" s="84">
        <f t="shared" si="1"/>
        <v>-26.305560172984858</v>
      </c>
    </row>
    <row r="18" spans="1:6" x14ac:dyDescent="0.35">
      <c r="A18" s="20" t="s">
        <v>90</v>
      </c>
      <c r="B18" s="77">
        <v>73.873487534480248</v>
      </c>
      <c r="C18" s="77">
        <v>241.50396788063105</v>
      </c>
      <c r="D18" s="77">
        <f t="shared" si="0"/>
        <v>-167.63048034615082</v>
      </c>
      <c r="E18" s="77">
        <v>6309.6</v>
      </c>
      <c r="F18" s="84">
        <f t="shared" si="1"/>
        <v>-26.567528899795676</v>
      </c>
    </row>
    <row r="19" spans="1:6" x14ac:dyDescent="0.35">
      <c r="A19" s="20" t="s">
        <v>117</v>
      </c>
      <c r="B19" s="77">
        <v>1.1000000000000001</v>
      </c>
      <c r="C19" s="77">
        <v>9.6028359999999999</v>
      </c>
      <c r="D19" s="77">
        <f t="shared" si="0"/>
        <v>-8.5028360000000003</v>
      </c>
      <c r="E19" s="77">
        <v>117.1</v>
      </c>
      <c r="F19" s="84">
        <f t="shared" si="1"/>
        <v>-72.611750640478235</v>
      </c>
    </row>
    <row r="20" spans="1:6" x14ac:dyDescent="0.35">
      <c r="A20" s="20" t="s">
        <v>91</v>
      </c>
      <c r="B20" s="77">
        <v>161.1</v>
      </c>
      <c r="C20" s="77">
        <v>432.19</v>
      </c>
      <c r="D20" s="77">
        <f t="shared" si="0"/>
        <v>-271.09000000000003</v>
      </c>
      <c r="E20" s="77">
        <v>18124.8</v>
      </c>
      <c r="F20" s="84">
        <f t="shared" si="1"/>
        <v>-14.956854696327687</v>
      </c>
    </row>
    <row r="21" spans="1:6" x14ac:dyDescent="0.35">
      <c r="A21" s="20" t="s">
        <v>92</v>
      </c>
      <c r="B21" s="77">
        <v>8.8820200000000007</v>
      </c>
      <c r="C21" s="77">
        <v>76.19</v>
      </c>
      <c r="D21" s="77">
        <f t="shared" si="0"/>
        <v>-67.307980000000001</v>
      </c>
      <c r="E21" s="77">
        <v>826.4</v>
      </c>
      <c r="F21" s="84">
        <f t="shared" si="1"/>
        <v>-81.44721684414327</v>
      </c>
    </row>
    <row r="22" spans="1:6" x14ac:dyDescent="0.35">
      <c r="A22" s="20" t="s">
        <v>94</v>
      </c>
      <c r="B22" s="77">
        <v>4.753575107100529</v>
      </c>
      <c r="C22" s="77">
        <v>262</v>
      </c>
      <c r="D22" s="77">
        <f t="shared" si="0"/>
        <v>-257.24642489289948</v>
      </c>
      <c r="E22" s="77">
        <v>10644.9</v>
      </c>
      <c r="F22" s="84">
        <f t="shared" si="1"/>
        <v>-24.166166417054129</v>
      </c>
    </row>
    <row r="23" spans="1:6" x14ac:dyDescent="0.35">
      <c r="A23" s="20" t="s">
        <v>95</v>
      </c>
      <c r="B23" s="77">
        <v>9.0067681378048352</v>
      </c>
      <c r="C23" s="77">
        <v>114.5</v>
      </c>
      <c r="D23" s="77">
        <f t="shared" si="0"/>
        <v>-105.49323186219516</v>
      </c>
      <c r="E23" s="77">
        <v>2839.8</v>
      </c>
      <c r="F23" s="84">
        <f t="shared" si="1"/>
        <v>-37.148120241635027</v>
      </c>
    </row>
    <row r="24" spans="1:6" x14ac:dyDescent="0.35">
      <c r="A24" s="20" t="s">
        <v>96</v>
      </c>
      <c r="B24" s="77">
        <v>5199.0135890000001</v>
      </c>
      <c r="C24" s="77">
        <v>9788.75</v>
      </c>
      <c r="D24" s="77">
        <f t="shared" si="0"/>
        <v>-4589.7364109999999</v>
      </c>
      <c r="E24" s="77">
        <v>129739.8</v>
      </c>
      <c r="F24" s="84">
        <f t="shared" si="1"/>
        <v>-35.376472069480606</v>
      </c>
    </row>
    <row r="25" spans="1:6" x14ac:dyDescent="0.35">
      <c r="A25" s="20" t="s">
        <v>97</v>
      </c>
      <c r="B25" s="77">
        <v>6.2059340000000001</v>
      </c>
      <c r="C25" s="77">
        <v>206.35021399999999</v>
      </c>
      <c r="D25" s="77">
        <f t="shared" si="0"/>
        <v>-200.14427999999998</v>
      </c>
      <c r="E25" s="77">
        <v>6823.6</v>
      </c>
      <c r="F25" s="84">
        <f t="shared" si="1"/>
        <v>-29.331185884283951</v>
      </c>
    </row>
    <row r="26" spans="1:6" x14ac:dyDescent="0.35">
      <c r="A26" s="20" t="s">
        <v>98</v>
      </c>
      <c r="B26" s="77">
        <v>2.899899</v>
      </c>
      <c r="C26" s="77">
        <v>242.7</v>
      </c>
      <c r="D26" s="77">
        <f t="shared" si="0"/>
        <v>-239.80010099999998</v>
      </c>
      <c r="E26" s="77">
        <v>4458.8</v>
      </c>
      <c r="F26" s="84">
        <f t="shared" si="1"/>
        <v>-53.781309096617917</v>
      </c>
    </row>
    <row r="27" spans="1:6" x14ac:dyDescent="0.35">
      <c r="A27" s="20" t="s">
        <v>35</v>
      </c>
      <c r="B27" s="77">
        <v>18.458945</v>
      </c>
      <c r="C27" s="77">
        <v>202.95</v>
      </c>
      <c r="D27" s="77">
        <f t="shared" si="0"/>
        <v>-184.49105499999999</v>
      </c>
      <c r="E27" s="77">
        <v>6844.1</v>
      </c>
      <c r="F27" s="84">
        <f t="shared" si="1"/>
        <v>-26.956218494761909</v>
      </c>
    </row>
    <row r="28" spans="1:6" x14ac:dyDescent="0.35">
      <c r="A28" s="20" t="s">
        <v>99</v>
      </c>
      <c r="B28" s="77">
        <v>94.664966410794008</v>
      </c>
      <c r="C28" s="77">
        <v>756.95</v>
      </c>
      <c r="D28" s="77">
        <f t="shared" si="0"/>
        <v>-662.28503358920602</v>
      </c>
      <c r="E28" s="77">
        <v>33845.599999999999</v>
      </c>
      <c r="F28" s="84">
        <f t="shared" si="1"/>
        <v>-19.567832556941113</v>
      </c>
    </row>
    <row r="29" spans="1:6" x14ac:dyDescent="0.35">
      <c r="A29" s="20" t="s">
        <v>100</v>
      </c>
      <c r="B29" s="77">
        <v>281.2</v>
      </c>
      <c r="C29" s="77">
        <v>862.51800000000003</v>
      </c>
      <c r="D29" s="77">
        <f t="shared" si="0"/>
        <v>-581.31799999999998</v>
      </c>
      <c r="E29" s="77">
        <v>11331.3</v>
      </c>
      <c r="F29" s="84">
        <f t="shared" si="1"/>
        <v>-51.301968882652481</v>
      </c>
    </row>
    <row r="30" spans="1:6" x14ac:dyDescent="0.35">
      <c r="A30" s="20" t="s">
        <v>118</v>
      </c>
      <c r="B30" s="77">
        <v>0.96473447903845155</v>
      </c>
      <c r="C30" s="77">
        <v>9.8560375325118184</v>
      </c>
      <c r="D30" s="77">
        <f t="shared" si="0"/>
        <v>-8.8913030534733668</v>
      </c>
      <c r="E30" s="77">
        <v>179.3</v>
      </c>
      <c r="F30" s="84">
        <f t="shared" si="1"/>
        <v>-49.588974085183303</v>
      </c>
    </row>
    <row r="31" spans="1:6" x14ac:dyDescent="0.35">
      <c r="A31" s="20" t="s">
        <v>103</v>
      </c>
      <c r="B31" s="77">
        <v>930.3</v>
      </c>
      <c r="C31" s="77">
        <v>109.536</v>
      </c>
      <c r="D31" s="77">
        <f t="shared" si="0"/>
        <v>820.7639999999999</v>
      </c>
      <c r="E31" s="77">
        <v>1502.9</v>
      </c>
      <c r="F31" s="84">
        <f t="shared" si="1"/>
        <v>546.12016767582668</v>
      </c>
    </row>
    <row r="32" spans="1:6" x14ac:dyDescent="0.35">
      <c r="A32" s="20" t="s">
        <v>104</v>
      </c>
      <c r="B32" s="77">
        <v>24.1</v>
      </c>
      <c r="C32" s="77">
        <v>148.23711900000001</v>
      </c>
      <c r="D32" s="77">
        <f t="shared" si="0"/>
        <v>-124.13711900000001</v>
      </c>
      <c r="E32" s="77">
        <v>3388.1</v>
      </c>
      <c r="F32" s="84">
        <f t="shared" si="1"/>
        <v>-36.639154393317789</v>
      </c>
    </row>
    <row r="33" spans="1:6" x14ac:dyDescent="0.35">
      <c r="A33" s="94" t="s">
        <v>45</v>
      </c>
      <c r="B33" s="96">
        <f>SUM(B6:B32)</f>
        <v>8567.7049140840827</v>
      </c>
      <c r="C33" s="96">
        <f t="shared" ref="C33:D33" si="2">SUM(C6:C32)</f>
        <v>22492.727128812166</v>
      </c>
      <c r="D33" s="96">
        <f t="shared" si="2"/>
        <v>-13925.02221472808</v>
      </c>
      <c r="E33" s="96">
        <f>SUM(E6:E32)</f>
        <v>613144.20000000007</v>
      </c>
      <c r="F33" s="95">
        <f t="shared" si="1"/>
        <v>-22.710843900550763</v>
      </c>
    </row>
    <row r="35" spans="1:6" x14ac:dyDescent="0.35">
      <c r="A35" s="129" t="s">
        <v>125</v>
      </c>
    </row>
    <row r="36" spans="1:6" x14ac:dyDescent="0.35">
      <c r="A36" s="129" t="s">
        <v>132</v>
      </c>
    </row>
    <row r="37" spans="1:6" x14ac:dyDescent="0.35">
      <c r="A37" s="129" t="s">
        <v>133</v>
      </c>
    </row>
    <row r="38" spans="1:6" x14ac:dyDescent="0.35">
      <c r="A38" s="129" t="s">
        <v>134</v>
      </c>
    </row>
    <row r="39" spans="1:6" x14ac:dyDescent="0.35">
      <c r="A39" s="129" t="s">
        <v>135</v>
      </c>
    </row>
    <row r="40" spans="1:6" x14ac:dyDescent="0.35">
      <c r="A40" s="129"/>
    </row>
    <row r="41" spans="1:6" x14ac:dyDescent="0.35">
      <c r="A41" s="129" t="s">
        <v>110</v>
      </c>
    </row>
    <row r="42" spans="1:6" x14ac:dyDescent="0.35">
      <c r="A42" s="129"/>
    </row>
    <row r="43" spans="1:6" x14ac:dyDescent="0.35">
      <c r="A43" s="129" t="s">
        <v>274</v>
      </c>
    </row>
    <row r="44" spans="1:6" x14ac:dyDescent="0.35">
      <c r="A44" s="129" t="s">
        <v>270</v>
      </c>
    </row>
    <row r="45" spans="1:6" x14ac:dyDescent="0.35">
      <c r="A45" s="129" t="s">
        <v>271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2CC2E-D386-4889-907A-CA8B2B41914C}">
  <dimension ref="A1:H44"/>
  <sheetViews>
    <sheetView workbookViewId="0">
      <selection activeCell="J1" sqref="J1"/>
    </sheetView>
  </sheetViews>
  <sheetFormatPr baseColWidth="10" defaultColWidth="11.453125" defaultRowHeight="14.5" x14ac:dyDescent="0.35"/>
  <cols>
    <col min="1" max="6" width="18.08984375" style="20" customWidth="1"/>
    <col min="7" max="16384" width="11.453125" style="4"/>
  </cols>
  <sheetData>
    <row r="1" spans="1:8" ht="15" x14ac:dyDescent="0.35">
      <c r="A1" s="24" t="s">
        <v>313</v>
      </c>
      <c r="E1" s="21"/>
      <c r="G1" s="3"/>
      <c r="H1" s="3"/>
    </row>
    <row r="2" spans="1:8" ht="15" x14ac:dyDescent="0.35">
      <c r="A2" s="24" t="s">
        <v>312</v>
      </c>
      <c r="E2" s="21"/>
      <c r="G2" s="3"/>
      <c r="H2" s="3"/>
    </row>
    <row r="3" spans="1:8" x14ac:dyDescent="0.35">
      <c r="E3" s="21"/>
      <c r="G3" s="3"/>
      <c r="H3" s="3"/>
    </row>
    <row r="4" spans="1:8" ht="15" x14ac:dyDescent="0.35">
      <c r="A4" s="74" t="s">
        <v>6</v>
      </c>
      <c r="B4" s="23"/>
      <c r="C4" s="23" t="s">
        <v>76</v>
      </c>
      <c r="D4" s="23"/>
      <c r="E4" s="23" t="s">
        <v>111</v>
      </c>
      <c r="F4" s="23" t="s">
        <v>306</v>
      </c>
      <c r="G4" s="3"/>
      <c r="H4" s="3"/>
    </row>
    <row r="5" spans="1:8" x14ac:dyDescent="0.35">
      <c r="A5" s="82"/>
      <c r="B5" s="76" t="s">
        <v>78</v>
      </c>
      <c r="C5" s="76" t="s">
        <v>79</v>
      </c>
      <c r="D5" s="76" t="s">
        <v>80</v>
      </c>
      <c r="E5" s="26" t="s">
        <v>112</v>
      </c>
      <c r="F5" s="26" t="s">
        <v>82</v>
      </c>
      <c r="G5" s="3"/>
      <c r="H5" s="3"/>
    </row>
    <row r="6" spans="1:8" x14ac:dyDescent="0.35">
      <c r="A6" s="20" t="s">
        <v>113</v>
      </c>
      <c r="B6" s="84">
        <v>1.1760759999999999</v>
      </c>
      <c r="C6" s="84">
        <v>3.5</v>
      </c>
      <c r="D6" s="84">
        <f>B6-C6</f>
        <v>-2.3239239999999999</v>
      </c>
      <c r="E6" s="77">
        <v>45538.400000000001</v>
      </c>
      <c r="F6" s="93">
        <f t="shared" ref="F6:F33" si="0">D6*1000/E6</f>
        <v>-5.1032183827275437E-2</v>
      </c>
      <c r="G6" s="3"/>
      <c r="H6" s="7"/>
    </row>
    <row r="7" spans="1:8" x14ac:dyDescent="0.35">
      <c r="A7" s="20" t="s">
        <v>83</v>
      </c>
      <c r="B7" s="84">
        <v>20.785246472298105</v>
      </c>
      <c r="C7" s="84">
        <v>1.0364896014074079</v>
      </c>
      <c r="D7" s="84">
        <f t="shared" ref="D7:D32" si="1">B7-C7</f>
        <v>19.748756870890698</v>
      </c>
      <c r="E7" s="77">
        <v>399.4</v>
      </c>
      <c r="F7" s="93">
        <f t="shared" si="0"/>
        <v>49.446061269130446</v>
      </c>
      <c r="G7" s="3"/>
      <c r="H7" s="7"/>
    </row>
    <row r="8" spans="1:8" x14ac:dyDescent="0.35">
      <c r="A8" s="20" t="s">
        <v>84</v>
      </c>
      <c r="B8" s="84">
        <v>7.5830000000000003E-3</v>
      </c>
      <c r="C8" s="84">
        <v>0.65731300000000004</v>
      </c>
      <c r="D8" s="84">
        <f t="shared" si="1"/>
        <v>-0.64973000000000003</v>
      </c>
      <c r="E8" s="77">
        <v>282.3</v>
      </c>
      <c r="F8" s="93">
        <f t="shared" si="0"/>
        <v>-2.3015586255756286</v>
      </c>
      <c r="G8" s="3"/>
      <c r="H8" s="7"/>
    </row>
    <row r="9" spans="1:8" x14ac:dyDescent="0.35">
      <c r="A9" s="20" t="s">
        <v>85</v>
      </c>
      <c r="B9" s="84">
        <v>0</v>
      </c>
      <c r="C9" s="84">
        <v>1.030308</v>
      </c>
      <c r="D9" s="84">
        <f t="shared" si="1"/>
        <v>-1.030308</v>
      </c>
      <c r="E9" s="77">
        <v>411.1</v>
      </c>
      <c r="F9" s="93">
        <f t="shared" si="0"/>
        <v>-2.506222330333252</v>
      </c>
      <c r="G9" s="3"/>
      <c r="H9" s="7"/>
    </row>
    <row r="10" spans="1:8" x14ac:dyDescent="0.35">
      <c r="A10" s="20" t="s">
        <v>114</v>
      </c>
      <c r="B10" s="84">
        <v>0</v>
      </c>
      <c r="C10" s="84">
        <v>0.43794</v>
      </c>
      <c r="D10" s="84">
        <f t="shared" si="1"/>
        <v>-0.43794</v>
      </c>
      <c r="E10" s="77">
        <v>12244.2</v>
      </c>
      <c r="F10" s="93">
        <f t="shared" si="0"/>
        <v>-3.5767138726907434E-2</v>
      </c>
      <c r="G10" s="3"/>
      <c r="H10" s="7"/>
    </row>
    <row r="11" spans="1:8" x14ac:dyDescent="0.35">
      <c r="A11" s="20" t="s">
        <v>86</v>
      </c>
      <c r="B11" s="84">
        <v>13.690264000000001</v>
      </c>
      <c r="C11" s="84">
        <v>57.1</v>
      </c>
      <c r="D11" s="84">
        <f t="shared" si="1"/>
        <v>-43.409736000000002</v>
      </c>
      <c r="E11" s="77">
        <v>211140.7</v>
      </c>
      <c r="F11" s="93">
        <f t="shared" si="0"/>
        <v>-0.20559624932568663</v>
      </c>
      <c r="G11" s="3"/>
      <c r="H11" s="7"/>
    </row>
    <row r="12" spans="1:8" x14ac:dyDescent="0.35">
      <c r="A12" s="20" t="s">
        <v>115</v>
      </c>
      <c r="B12" s="84">
        <v>88.257041999999998</v>
      </c>
      <c r="C12" s="84">
        <v>2.0785650000000002</v>
      </c>
      <c r="D12" s="84">
        <f t="shared" si="1"/>
        <v>86.178477000000001</v>
      </c>
      <c r="E12" s="77">
        <v>19658.8</v>
      </c>
      <c r="F12" s="93">
        <f t="shared" si="0"/>
        <v>4.3837099416037599</v>
      </c>
      <c r="G12" s="3"/>
      <c r="H12" s="7"/>
    </row>
    <row r="13" spans="1:8" x14ac:dyDescent="0.35">
      <c r="A13" s="20" t="s">
        <v>87</v>
      </c>
      <c r="B13" s="84">
        <v>3.4</v>
      </c>
      <c r="C13" s="84">
        <v>4.9003649999999999</v>
      </c>
      <c r="D13" s="84">
        <f t="shared" si="1"/>
        <v>-1.5003649999999999</v>
      </c>
      <c r="E13" s="77">
        <v>52321.2</v>
      </c>
      <c r="F13" s="93">
        <f t="shared" si="0"/>
        <v>-2.8676043362919814E-2</v>
      </c>
      <c r="G13" s="3"/>
      <c r="H13" s="7"/>
    </row>
    <row r="14" spans="1:8" x14ac:dyDescent="0.35">
      <c r="A14" s="20" t="s">
        <v>88</v>
      </c>
      <c r="B14" s="84">
        <v>0.77680991835435675</v>
      </c>
      <c r="C14" s="84">
        <v>4.9000000000000004</v>
      </c>
      <c r="D14" s="84">
        <f t="shared" si="1"/>
        <v>-4.1231900816456433</v>
      </c>
      <c r="E14" s="77">
        <v>5105.5</v>
      </c>
      <c r="F14" s="93">
        <f t="shared" si="0"/>
        <v>-0.80759770475871973</v>
      </c>
      <c r="G14" s="3"/>
      <c r="H14" s="7"/>
    </row>
    <row r="15" spans="1:8" x14ac:dyDescent="0.35">
      <c r="A15" s="20" t="s">
        <v>124</v>
      </c>
      <c r="B15" s="84">
        <v>1.8201510844321912E-2</v>
      </c>
      <c r="C15" s="84">
        <v>0.6</v>
      </c>
      <c r="D15" s="84">
        <f t="shared" si="1"/>
        <v>-0.58179848915567811</v>
      </c>
      <c r="E15" s="77">
        <v>11019.9</v>
      </c>
      <c r="F15" s="93">
        <f t="shared" si="0"/>
        <v>-5.2795260315944621E-2</v>
      </c>
      <c r="G15" s="3"/>
      <c r="H15" s="7"/>
    </row>
    <row r="16" spans="1:8" x14ac:dyDescent="0.35">
      <c r="A16" s="20" t="s">
        <v>116</v>
      </c>
      <c r="B16" s="84">
        <v>2.9432808798177886E-2</v>
      </c>
      <c r="C16" s="84">
        <v>9.5349350070225145E-2</v>
      </c>
      <c r="D16" s="84">
        <f t="shared" si="1"/>
        <v>-6.5916541272047255E-2</v>
      </c>
      <c r="E16" s="77">
        <v>66.5</v>
      </c>
      <c r="F16" s="93">
        <f t="shared" si="0"/>
        <v>-0.99122618454206401</v>
      </c>
      <c r="G16" s="3"/>
      <c r="H16" s="7"/>
    </row>
    <row r="17" spans="1:8" x14ac:dyDescent="0.35">
      <c r="A17" s="20" t="s">
        <v>89</v>
      </c>
      <c r="B17" s="84">
        <v>1.286982058761477E-2</v>
      </c>
      <c r="C17" s="84">
        <v>2.7</v>
      </c>
      <c r="D17" s="84">
        <f t="shared" si="1"/>
        <v>-2.6871301794123852</v>
      </c>
      <c r="E17" s="77">
        <v>17980.099999999999</v>
      </c>
      <c r="F17" s="93">
        <f t="shared" si="0"/>
        <v>-0.14945023550549694</v>
      </c>
      <c r="G17" s="3"/>
      <c r="H17" s="7"/>
    </row>
    <row r="18" spans="1:8" x14ac:dyDescent="0.35">
      <c r="A18" s="20" t="s">
        <v>90</v>
      </c>
      <c r="B18" s="84">
        <v>0.2</v>
      </c>
      <c r="C18" s="84">
        <v>2.5</v>
      </c>
      <c r="D18" s="84">
        <f t="shared" si="1"/>
        <v>-2.2999999999999998</v>
      </c>
      <c r="E18" s="77">
        <v>6309.6</v>
      </c>
      <c r="F18" s="93">
        <f t="shared" si="0"/>
        <v>-0.36452390008875363</v>
      </c>
      <c r="G18" s="3"/>
      <c r="H18" s="7"/>
    </row>
    <row r="19" spans="1:8" x14ac:dyDescent="0.35">
      <c r="A19" s="20" t="s">
        <v>117</v>
      </c>
      <c r="B19" s="84">
        <v>0</v>
      </c>
      <c r="C19" s="84">
        <v>0.46950500000000001</v>
      </c>
      <c r="D19" s="84">
        <f t="shared" si="1"/>
        <v>-0.46950500000000001</v>
      </c>
      <c r="E19" s="77">
        <v>117.1</v>
      </c>
      <c r="F19" s="93">
        <f t="shared" si="0"/>
        <v>-4.0094363791631089</v>
      </c>
      <c r="G19" s="3"/>
      <c r="H19" s="7"/>
    </row>
    <row r="20" spans="1:8" x14ac:dyDescent="0.35">
      <c r="A20" s="20" t="s">
        <v>91</v>
      </c>
      <c r="B20" s="84">
        <v>2.5</v>
      </c>
      <c r="C20" s="84">
        <v>5.7387899999999998</v>
      </c>
      <c r="D20" s="84">
        <f t="shared" si="1"/>
        <v>-3.2387899999999998</v>
      </c>
      <c r="E20" s="77">
        <v>18124.8</v>
      </c>
      <c r="F20" s="93">
        <f t="shared" si="0"/>
        <v>-0.17869383386299437</v>
      </c>
      <c r="G20" s="3"/>
      <c r="H20" s="7"/>
    </row>
    <row r="21" spans="1:8" x14ac:dyDescent="0.35">
      <c r="A21" s="20" t="s">
        <v>92</v>
      </c>
      <c r="B21" s="84">
        <v>1.8893E-2</v>
      </c>
      <c r="C21" s="84">
        <v>1.0337149999999999</v>
      </c>
      <c r="D21" s="84">
        <f t="shared" si="1"/>
        <v>-1.0148219999999999</v>
      </c>
      <c r="E21" s="77">
        <v>826.4</v>
      </c>
      <c r="F21" s="93">
        <f t="shared" si="0"/>
        <v>-1.2280033881897385</v>
      </c>
      <c r="G21" s="3"/>
      <c r="H21" s="7"/>
    </row>
    <row r="22" spans="1:8" x14ac:dyDescent="0.35">
      <c r="A22" s="20" t="s">
        <v>94</v>
      </c>
      <c r="B22" s="84">
        <v>6.7336447013612091E-2</v>
      </c>
      <c r="C22" s="84">
        <v>3.4329128676435996</v>
      </c>
      <c r="D22" s="84">
        <f t="shared" si="1"/>
        <v>-3.3655764206299876</v>
      </c>
      <c r="E22" s="77">
        <v>10644.9</v>
      </c>
      <c r="F22" s="93">
        <f t="shared" si="0"/>
        <v>-0.31616796969722477</v>
      </c>
      <c r="G22" s="3"/>
      <c r="H22" s="7"/>
    </row>
    <row r="23" spans="1:8" x14ac:dyDescent="0.35">
      <c r="A23" s="20" t="s">
        <v>95</v>
      </c>
      <c r="B23" s="84">
        <v>2.7</v>
      </c>
      <c r="C23" s="84">
        <v>1.4833184027052411</v>
      </c>
      <c r="D23" s="84">
        <f t="shared" si="1"/>
        <v>1.2166815972947591</v>
      </c>
      <c r="E23" s="77">
        <v>2839.8</v>
      </c>
      <c r="F23" s="93">
        <f t="shared" si="0"/>
        <v>0.42843918490554228</v>
      </c>
      <c r="G23" s="3"/>
      <c r="H23" s="7"/>
    </row>
    <row r="24" spans="1:8" x14ac:dyDescent="0.35">
      <c r="A24" s="20" t="s">
        <v>96</v>
      </c>
      <c r="B24" s="84">
        <v>20.2</v>
      </c>
      <c r="C24" s="84">
        <v>8.1192139999999995</v>
      </c>
      <c r="D24" s="84">
        <f t="shared" si="1"/>
        <v>12.080786</v>
      </c>
      <c r="E24" s="77">
        <v>129739.8</v>
      </c>
      <c r="F24" s="93">
        <f t="shared" si="0"/>
        <v>9.3115497326186722E-2</v>
      </c>
      <c r="G24" s="3"/>
      <c r="H24" s="7"/>
    </row>
    <row r="25" spans="1:8" x14ac:dyDescent="0.35">
      <c r="A25" s="20" t="s">
        <v>97</v>
      </c>
      <c r="B25" s="84">
        <v>0.8</v>
      </c>
      <c r="C25" s="84">
        <v>1.8622460000000001</v>
      </c>
      <c r="D25" s="84">
        <f t="shared" si="1"/>
        <v>-1.062246</v>
      </c>
      <c r="E25" s="77">
        <v>6823.6</v>
      </c>
      <c r="F25" s="93">
        <f t="shared" si="0"/>
        <v>-0.15567237235476875</v>
      </c>
      <c r="G25" s="3"/>
      <c r="H25" s="7"/>
    </row>
    <row r="26" spans="1:8" x14ac:dyDescent="0.35">
      <c r="A26" s="20" t="s">
        <v>98</v>
      </c>
      <c r="B26" s="84">
        <v>8.7989999999999995E-3</v>
      </c>
      <c r="C26" s="84">
        <v>2.447549</v>
      </c>
      <c r="D26" s="84">
        <f t="shared" si="1"/>
        <v>-2.4387500000000002</v>
      </c>
      <c r="E26" s="77">
        <v>4458.8</v>
      </c>
      <c r="F26" s="93">
        <f t="shared" si="0"/>
        <v>-0.54695209473400908</v>
      </c>
      <c r="G26" s="3"/>
      <c r="H26" s="7"/>
    </row>
    <row r="27" spans="1:8" x14ac:dyDescent="0.35">
      <c r="A27" s="20" t="s">
        <v>35</v>
      </c>
      <c r="B27" s="84">
        <v>5.3550000000000004E-3</v>
      </c>
      <c r="C27" s="84">
        <v>1.7</v>
      </c>
      <c r="D27" s="84">
        <f t="shared" si="1"/>
        <v>-1.694645</v>
      </c>
      <c r="E27" s="77">
        <v>6844.1</v>
      </c>
      <c r="F27" s="93">
        <f t="shared" si="0"/>
        <v>-0.24760669773965896</v>
      </c>
      <c r="G27" s="3"/>
      <c r="H27" s="7"/>
    </row>
    <row r="28" spans="1:8" x14ac:dyDescent="0.35">
      <c r="A28" s="20" t="s">
        <v>99</v>
      </c>
      <c r="B28" s="84">
        <v>4.8</v>
      </c>
      <c r="C28" s="84">
        <v>4.3102185880441315</v>
      </c>
      <c r="D28" s="84">
        <f t="shared" si="1"/>
        <v>0.48978141195586833</v>
      </c>
      <c r="E28" s="77">
        <v>33845.599999999999</v>
      </c>
      <c r="F28" s="93">
        <f t="shared" si="0"/>
        <v>1.4471051243170999E-2</v>
      </c>
      <c r="G28" s="3"/>
      <c r="H28" s="7"/>
    </row>
    <row r="29" spans="1:8" x14ac:dyDescent="0.35">
      <c r="A29" s="20" t="s">
        <v>100</v>
      </c>
      <c r="B29" s="84">
        <v>5.0762410125785475</v>
      </c>
      <c r="C29" s="84">
        <v>6.2</v>
      </c>
      <c r="D29" s="84">
        <f t="shared" si="1"/>
        <v>-1.1237589874214526</v>
      </c>
      <c r="E29" s="77">
        <v>11331.3</v>
      </c>
      <c r="F29" s="93">
        <f t="shared" si="0"/>
        <v>-9.9172997574987223E-2</v>
      </c>
      <c r="G29" s="3"/>
      <c r="H29" s="7"/>
    </row>
    <row r="30" spans="1:8" x14ac:dyDescent="0.35">
      <c r="A30" s="20" t="s">
        <v>118</v>
      </c>
      <c r="B30" s="84">
        <v>1.0661740659051957E-2</v>
      </c>
      <c r="C30" s="84">
        <v>0.3</v>
      </c>
      <c r="D30" s="84">
        <f t="shared" si="1"/>
        <v>-0.28933825934094803</v>
      </c>
      <c r="E30" s="77">
        <v>179.3</v>
      </c>
      <c r="F30" s="93">
        <f t="shared" si="0"/>
        <v>-1.6137103142272615</v>
      </c>
      <c r="G30" s="3"/>
      <c r="H30" s="7"/>
    </row>
    <row r="31" spans="1:8" x14ac:dyDescent="0.35">
      <c r="A31" s="20" t="s">
        <v>103</v>
      </c>
      <c r="B31" s="84">
        <v>1.5640772817359772</v>
      </c>
      <c r="C31" s="84">
        <v>1.627874568080617</v>
      </c>
      <c r="D31" s="84">
        <f t="shared" si="1"/>
        <v>-6.3797286344639881E-2</v>
      </c>
      <c r="E31" s="77">
        <v>1502.9</v>
      </c>
      <c r="F31" s="93">
        <f t="shared" si="0"/>
        <v>-4.2449455282879682E-2</v>
      </c>
      <c r="G31" s="3"/>
      <c r="H31" s="7"/>
    </row>
    <row r="32" spans="1:8" x14ac:dyDescent="0.35">
      <c r="A32" s="20" t="s">
        <v>104</v>
      </c>
      <c r="B32" s="84">
        <v>4.7019999999999999E-2</v>
      </c>
      <c r="C32" s="84">
        <v>3.6</v>
      </c>
      <c r="D32" s="84">
        <f t="shared" si="1"/>
        <v>-3.5529800000000002</v>
      </c>
      <c r="E32" s="77">
        <v>3388.1</v>
      </c>
      <c r="F32" s="93">
        <f t="shared" si="0"/>
        <v>-1.0486644431982528</v>
      </c>
      <c r="G32" s="3"/>
      <c r="H32" s="7"/>
    </row>
    <row r="33" spans="1:8" x14ac:dyDescent="0.35">
      <c r="A33" s="94" t="s">
        <v>45</v>
      </c>
      <c r="B33" s="95">
        <f>SUM(B6:B32)</f>
        <v>166.15190901286982</v>
      </c>
      <c r="C33" s="95">
        <f t="shared" ref="C33:E33" si="2">SUM(C6:C32)</f>
        <v>123.86167337795119</v>
      </c>
      <c r="D33" s="95">
        <f t="shared" si="2"/>
        <v>42.290235634918538</v>
      </c>
      <c r="E33" s="96">
        <f t="shared" si="2"/>
        <v>613144.20000000007</v>
      </c>
      <c r="F33" s="97">
        <f t="shared" si="0"/>
        <v>6.8972740237807889E-2</v>
      </c>
      <c r="G33" s="3"/>
      <c r="H33" s="7"/>
    </row>
    <row r="34" spans="1:8" x14ac:dyDescent="0.35">
      <c r="E34" s="21"/>
      <c r="G34" s="3"/>
      <c r="H34" s="3"/>
    </row>
    <row r="35" spans="1:8" x14ac:dyDescent="0.35">
      <c r="A35" s="129" t="s">
        <v>125</v>
      </c>
      <c r="E35" s="21"/>
      <c r="G35" s="3"/>
      <c r="H35" s="3"/>
    </row>
    <row r="36" spans="1:8" x14ac:dyDescent="0.35">
      <c r="A36" s="129" t="s">
        <v>126</v>
      </c>
      <c r="E36" s="21"/>
      <c r="G36" s="3"/>
      <c r="H36" s="3"/>
    </row>
    <row r="37" spans="1:8" x14ac:dyDescent="0.35">
      <c r="A37" s="129" t="s">
        <v>107</v>
      </c>
      <c r="E37" s="21"/>
      <c r="G37" s="3"/>
      <c r="H37" s="3"/>
    </row>
    <row r="38" spans="1:8" x14ac:dyDescent="0.35">
      <c r="A38" s="129" t="s">
        <v>123</v>
      </c>
      <c r="E38" s="21"/>
      <c r="G38" s="3"/>
      <c r="H38" s="3"/>
    </row>
    <row r="39" spans="1:8" x14ac:dyDescent="0.35">
      <c r="A39" s="129"/>
      <c r="E39" s="21"/>
      <c r="G39" s="3"/>
      <c r="H39" s="3"/>
    </row>
    <row r="40" spans="1:8" x14ac:dyDescent="0.35">
      <c r="A40" s="129" t="s">
        <v>110</v>
      </c>
      <c r="E40" s="21"/>
      <c r="G40" s="3"/>
      <c r="H40" s="3"/>
    </row>
    <row r="41" spans="1:8" x14ac:dyDescent="0.35">
      <c r="A41" s="129"/>
      <c r="E41" s="21"/>
      <c r="G41" s="3"/>
      <c r="H41" s="3"/>
    </row>
    <row r="42" spans="1:8" x14ac:dyDescent="0.35">
      <c r="A42" s="129" t="s">
        <v>273</v>
      </c>
      <c r="E42" s="21"/>
      <c r="G42" s="3"/>
      <c r="H42" s="3"/>
    </row>
    <row r="43" spans="1:8" x14ac:dyDescent="0.35">
      <c r="A43" s="129" t="s">
        <v>270</v>
      </c>
      <c r="E43" s="21"/>
      <c r="G43" s="3"/>
      <c r="H43" s="3"/>
    </row>
    <row r="44" spans="1:8" x14ac:dyDescent="0.35">
      <c r="A44" s="129" t="s">
        <v>271</v>
      </c>
      <c r="E44" s="21"/>
      <c r="G44" s="3"/>
      <c r="H44" s="3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E8006-BE9E-4023-A80E-FF1093609409}">
  <dimension ref="A1:E83"/>
  <sheetViews>
    <sheetView workbookViewId="0">
      <selection activeCell="A80" sqref="A80:A82"/>
    </sheetView>
  </sheetViews>
  <sheetFormatPr baseColWidth="10" defaultRowHeight="14.5" x14ac:dyDescent="0.35"/>
  <cols>
    <col min="1" max="1" width="13.81640625" style="10" customWidth="1"/>
    <col min="2" max="5" width="19.7265625" style="10" customWidth="1"/>
  </cols>
  <sheetData>
    <row r="1" spans="1:5" x14ac:dyDescent="0.35">
      <c r="A1" s="134" t="s">
        <v>146</v>
      </c>
    </row>
    <row r="2" spans="1:5" x14ac:dyDescent="0.35">
      <c r="A2" s="134" t="s">
        <v>141</v>
      </c>
    </row>
    <row r="3" spans="1:5" x14ac:dyDescent="0.35">
      <c r="A3" s="130" t="s">
        <v>142</v>
      </c>
    </row>
    <row r="4" spans="1:5" ht="15" thickBot="1" x14ac:dyDescent="0.4">
      <c r="A4" s="65"/>
    </row>
    <row r="5" spans="1:5" ht="15" thickBot="1" x14ac:dyDescent="0.4">
      <c r="A5" s="100" t="s">
        <v>57</v>
      </c>
      <c r="B5" s="100" t="s">
        <v>143</v>
      </c>
      <c r="C5" s="100" t="s">
        <v>144</v>
      </c>
      <c r="D5" s="100" t="s">
        <v>145</v>
      </c>
      <c r="E5" s="100" t="s">
        <v>309</v>
      </c>
    </row>
    <row r="6" spans="1:5" x14ac:dyDescent="0.35">
      <c r="A6" s="101">
        <v>1950</v>
      </c>
      <c r="B6" s="59">
        <v>2000</v>
      </c>
      <c r="C6" s="101">
        <v>400</v>
      </c>
      <c r="D6" s="59">
        <v>18784</v>
      </c>
      <c r="E6" s="59">
        <v>3600</v>
      </c>
    </row>
    <row r="7" spans="1:5" x14ac:dyDescent="0.35">
      <c r="A7" s="101">
        <v>1951</v>
      </c>
      <c r="B7" s="59">
        <v>2000</v>
      </c>
      <c r="C7" s="101">
        <v>200</v>
      </c>
      <c r="D7" s="59">
        <v>6834</v>
      </c>
      <c r="E7" s="59">
        <v>2500</v>
      </c>
    </row>
    <row r="8" spans="1:5" x14ac:dyDescent="0.35">
      <c r="A8" s="101">
        <v>1952</v>
      </c>
      <c r="B8" s="59">
        <v>1000</v>
      </c>
      <c r="C8" s="59">
        <v>1000</v>
      </c>
      <c r="D8" s="59">
        <v>10388</v>
      </c>
      <c r="E8" s="59">
        <v>1800</v>
      </c>
    </row>
    <row r="9" spans="1:5" x14ac:dyDescent="0.35">
      <c r="A9" s="101">
        <v>1953</v>
      </c>
      <c r="B9" s="59">
        <v>1100</v>
      </c>
      <c r="C9" s="101">
        <v>800</v>
      </c>
      <c r="D9" s="59">
        <v>8722</v>
      </c>
      <c r="E9" s="59">
        <v>1700</v>
      </c>
    </row>
    <row r="10" spans="1:5" x14ac:dyDescent="0.35">
      <c r="A10" s="101">
        <v>1954</v>
      </c>
      <c r="B10" s="59">
        <v>1200</v>
      </c>
      <c r="C10" s="59">
        <v>1400</v>
      </c>
      <c r="D10" s="59">
        <v>12846</v>
      </c>
      <c r="E10" s="59">
        <v>1900</v>
      </c>
    </row>
    <row r="11" spans="1:5" x14ac:dyDescent="0.35">
      <c r="A11" s="101">
        <v>1955</v>
      </c>
      <c r="B11" s="59">
        <v>1600</v>
      </c>
      <c r="C11" s="59">
        <v>1400</v>
      </c>
      <c r="D11" s="59">
        <v>14202</v>
      </c>
      <c r="E11" s="59">
        <v>2800</v>
      </c>
    </row>
    <row r="12" spans="1:5" x14ac:dyDescent="0.35">
      <c r="A12" s="101">
        <v>1956</v>
      </c>
      <c r="B12" s="59">
        <v>1700</v>
      </c>
      <c r="C12" s="59">
        <v>2000</v>
      </c>
      <c r="D12" s="59">
        <v>12044</v>
      </c>
      <c r="E12" s="59">
        <v>3800</v>
      </c>
    </row>
    <row r="13" spans="1:5" x14ac:dyDescent="0.35">
      <c r="A13" s="101">
        <v>1957</v>
      </c>
      <c r="B13" s="59">
        <v>1700</v>
      </c>
      <c r="C13" s="59">
        <v>2200</v>
      </c>
      <c r="D13" s="59">
        <v>13384</v>
      </c>
      <c r="E13" s="59">
        <v>3400</v>
      </c>
    </row>
    <row r="14" spans="1:5" x14ac:dyDescent="0.35">
      <c r="A14" s="101">
        <v>1958</v>
      </c>
      <c r="B14" s="59">
        <v>1600</v>
      </c>
      <c r="C14" s="59">
        <v>2800</v>
      </c>
      <c r="D14" s="59">
        <v>13578</v>
      </c>
      <c r="E14" s="59">
        <v>2600</v>
      </c>
    </row>
    <row r="15" spans="1:5" x14ac:dyDescent="0.35">
      <c r="A15" s="101">
        <v>1959</v>
      </c>
      <c r="B15" s="59">
        <v>2000</v>
      </c>
      <c r="C15" s="59">
        <v>3200</v>
      </c>
      <c r="D15" s="59">
        <v>14286</v>
      </c>
      <c r="E15" s="59">
        <v>3500</v>
      </c>
    </row>
    <row r="16" spans="1:5" x14ac:dyDescent="0.35">
      <c r="A16" s="101">
        <v>1960</v>
      </c>
      <c r="B16" s="59">
        <v>2100</v>
      </c>
      <c r="C16" s="59">
        <v>2600</v>
      </c>
      <c r="D16" s="59">
        <v>13754</v>
      </c>
      <c r="E16" s="59">
        <v>4900</v>
      </c>
    </row>
    <row r="17" spans="1:5" x14ac:dyDescent="0.35">
      <c r="A17" s="101">
        <v>1961</v>
      </c>
      <c r="B17" s="59">
        <v>2100</v>
      </c>
      <c r="C17" s="59">
        <v>4800</v>
      </c>
      <c r="D17" s="59">
        <v>12662</v>
      </c>
      <c r="E17" s="59">
        <v>5600</v>
      </c>
    </row>
    <row r="18" spans="1:5" x14ac:dyDescent="0.35">
      <c r="A18" s="101">
        <v>1962</v>
      </c>
      <c r="B18" s="59">
        <v>4500</v>
      </c>
      <c r="C18" s="59">
        <v>5400</v>
      </c>
      <c r="D18" s="59">
        <v>9504</v>
      </c>
      <c r="E18" s="59">
        <v>5500</v>
      </c>
    </row>
    <row r="19" spans="1:5" x14ac:dyDescent="0.35">
      <c r="A19" s="101">
        <v>1963</v>
      </c>
      <c r="B19" s="59">
        <v>4700</v>
      </c>
      <c r="C19" s="59">
        <v>11000</v>
      </c>
      <c r="D19" s="59">
        <v>7012</v>
      </c>
      <c r="E19" s="59">
        <v>5500</v>
      </c>
    </row>
    <row r="20" spans="1:5" x14ac:dyDescent="0.35">
      <c r="A20" s="101">
        <v>1964</v>
      </c>
      <c r="B20" s="59">
        <v>6300</v>
      </c>
      <c r="C20" s="59">
        <v>23200</v>
      </c>
      <c r="D20" s="59">
        <v>4666</v>
      </c>
      <c r="E20" s="59">
        <v>6800</v>
      </c>
    </row>
    <row r="21" spans="1:5" x14ac:dyDescent="0.35">
      <c r="A21" s="101">
        <v>1965</v>
      </c>
      <c r="B21" s="59">
        <v>6500</v>
      </c>
      <c r="C21" s="59">
        <v>31400</v>
      </c>
      <c r="D21" s="59">
        <v>5374</v>
      </c>
      <c r="E21" s="59">
        <v>7400</v>
      </c>
    </row>
    <row r="22" spans="1:5" x14ac:dyDescent="0.35">
      <c r="A22" s="101">
        <v>1966</v>
      </c>
      <c r="B22" s="59">
        <v>6500</v>
      </c>
      <c r="C22" s="59">
        <v>11800</v>
      </c>
      <c r="D22" s="59">
        <v>3292</v>
      </c>
      <c r="E22" s="59">
        <v>6800</v>
      </c>
    </row>
    <row r="23" spans="1:5" x14ac:dyDescent="0.35">
      <c r="A23" s="101">
        <v>1967</v>
      </c>
      <c r="B23" s="59">
        <v>8400</v>
      </c>
      <c r="C23" s="59">
        <v>9400</v>
      </c>
      <c r="D23" s="59">
        <v>6692</v>
      </c>
      <c r="E23" s="59">
        <v>6700</v>
      </c>
    </row>
    <row r="24" spans="1:5" x14ac:dyDescent="0.35">
      <c r="A24" s="101">
        <v>1968</v>
      </c>
      <c r="B24" s="59">
        <v>9300</v>
      </c>
      <c r="C24" s="59">
        <v>6800</v>
      </c>
      <c r="D24" s="59">
        <v>6350</v>
      </c>
      <c r="E24" s="59">
        <v>9300</v>
      </c>
    </row>
    <row r="25" spans="1:5" x14ac:dyDescent="0.35">
      <c r="A25" s="101">
        <v>1969</v>
      </c>
      <c r="B25" s="59">
        <v>7600</v>
      </c>
      <c r="C25" s="59">
        <v>2400</v>
      </c>
      <c r="D25" s="59">
        <v>7312</v>
      </c>
      <c r="E25" s="59">
        <v>8300</v>
      </c>
    </row>
    <row r="26" spans="1:5" x14ac:dyDescent="0.35">
      <c r="A26" s="101">
        <v>1970</v>
      </c>
      <c r="B26" s="59">
        <v>8100</v>
      </c>
      <c r="C26" s="59">
        <v>12400</v>
      </c>
      <c r="D26" s="59">
        <v>7204</v>
      </c>
      <c r="E26" s="59">
        <v>7200</v>
      </c>
    </row>
    <row r="27" spans="1:5" x14ac:dyDescent="0.35">
      <c r="A27" s="101">
        <v>1971</v>
      </c>
      <c r="B27" s="59">
        <v>7400</v>
      </c>
      <c r="C27" s="59">
        <v>8522</v>
      </c>
      <c r="D27" s="59">
        <v>6196</v>
      </c>
      <c r="E27" s="59">
        <v>8200</v>
      </c>
    </row>
    <row r="28" spans="1:5" x14ac:dyDescent="0.35">
      <c r="A28" s="101">
        <v>1972</v>
      </c>
      <c r="B28" s="59">
        <v>7700</v>
      </c>
      <c r="C28" s="59">
        <v>10926</v>
      </c>
      <c r="D28" s="59">
        <v>5632</v>
      </c>
      <c r="E28" s="59">
        <v>5500</v>
      </c>
    </row>
    <row r="29" spans="1:5" x14ac:dyDescent="0.35">
      <c r="A29" s="101">
        <v>1973</v>
      </c>
      <c r="B29" s="59">
        <v>11200</v>
      </c>
      <c r="C29" s="59">
        <v>9462</v>
      </c>
      <c r="D29" s="59">
        <v>5546</v>
      </c>
      <c r="E29" s="59">
        <v>4900</v>
      </c>
    </row>
    <row r="30" spans="1:5" x14ac:dyDescent="0.35">
      <c r="A30" s="101">
        <v>1974</v>
      </c>
      <c r="B30" s="59">
        <v>11385</v>
      </c>
      <c r="C30" s="59">
        <v>8876</v>
      </c>
      <c r="D30" s="59">
        <v>5090</v>
      </c>
      <c r="E30" s="59">
        <v>4466</v>
      </c>
    </row>
    <row r="31" spans="1:5" x14ac:dyDescent="0.35">
      <c r="A31" s="101">
        <v>1975</v>
      </c>
      <c r="B31" s="59">
        <v>11838</v>
      </c>
      <c r="C31" s="59">
        <v>17446</v>
      </c>
      <c r="D31" s="59">
        <v>5586</v>
      </c>
      <c r="E31" s="59">
        <v>5452</v>
      </c>
    </row>
    <row r="32" spans="1:5" x14ac:dyDescent="0.35">
      <c r="A32" s="101">
        <v>1976</v>
      </c>
      <c r="B32" s="59">
        <v>13297</v>
      </c>
      <c r="C32" s="59">
        <v>12714</v>
      </c>
      <c r="D32" s="59">
        <v>4566</v>
      </c>
      <c r="E32" s="59">
        <v>4838</v>
      </c>
    </row>
    <row r="33" spans="1:5" x14ac:dyDescent="0.35">
      <c r="A33" s="101">
        <v>1977</v>
      </c>
      <c r="B33" s="59">
        <v>16956</v>
      </c>
      <c r="C33" s="59">
        <v>7504</v>
      </c>
      <c r="D33" s="59">
        <v>3944</v>
      </c>
      <c r="E33" s="59">
        <v>5257</v>
      </c>
    </row>
    <row r="34" spans="1:5" x14ac:dyDescent="0.35">
      <c r="A34" s="101">
        <v>1978</v>
      </c>
      <c r="B34" s="59">
        <v>18985</v>
      </c>
      <c r="C34" s="59">
        <v>8834</v>
      </c>
      <c r="D34" s="59">
        <v>3814</v>
      </c>
      <c r="E34" s="59">
        <v>5166</v>
      </c>
    </row>
    <row r="35" spans="1:5" x14ac:dyDescent="0.35">
      <c r="A35" s="101">
        <v>1979</v>
      </c>
      <c r="B35" s="59">
        <v>17824</v>
      </c>
      <c r="C35" s="59">
        <v>7242</v>
      </c>
      <c r="D35" s="59">
        <v>3324</v>
      </c>
      <c r="E35" s="59">
        <v>4720</v>
      </c>
    </row>
    <row r="36" spans="1:5" x14ac:dyDescent="0.35">
      <c r="A36" s="101">
        <v>1980</v>
      </c>
      <c r="B36" s="59">
        <v>20617</v>
      </c>
      <c r="C36" s="59">
        <v>4414</v>
      </c>
      <c r="D36" s="59">
        <v>2400</v>
      </c>
      <c r="E36" s="59">
        <v>2528</v>
      </c>
    </row>
    <row r="37" spans="1:5" x14ac:dyDescent="0.35">
      <c r="A37" s="101">
        <v>1981</v>
      </c>
      <c r="B37" s="59">
        <v>26915</v>
      </c>
      <c r="C37" s="59">
        <v>3614</v>
      </c>
      <c r="D37" s="59">
        <v>2348</v>
      </c>
      <c r="E37" s="59">
        <v>2750</v>
      </c>
    </row>
    <row r="38" spans="1:5" x14ac:dyDescent="0.35">
      <c r="A38" s="101">
        <v>1982</v>
      </c>
      <c r="B38" s="59">
        <v>25207</v>
      </c>
      <c r="C38" s="59">
        <v>5860</v>
      </c>
      <c r="D38" s="59">
        <v>1558</v>
      </c>
      <c r="E38" s="59">
        <v>2561</v>
      </c>
    </row>
    <row r="39" spans="1:5" x14ac:dyDescent="0.35">
      <c r="A39" s="101">
        <v>1983</v>
      </c>
      <c r="B39" s="59">
        <v>21132</v>
      </c>
      <c r="C39" s="59">
        <v>5068</v>
      </c>
      <c r="D39" s="59">
        <v>1200</v>
      </c>
      <c r="E39" s="59">
        <v>1706</v>
      </c>
    </row>
    <row r="40" spans="1:5" x14ac:dyDescent="0.35">
      <c r="A40" s="101">
        <v>1984</v>
      </c>
      <c r="B40" s="59">
        <v>24671</v>
      </c>
      <c r="C40" s="59">
        <v>3964</v>
      </c>
      <c r="D40" s="59">
        <v>1196</v>
      </c>
      <c r="E40" s="59">
        <v>2112</v>
      </c>
    </row>
    <row r="41" spans="1:5" x14ac:dyDescent="0.35">
      <c r="A41" s="101">
        <v>1985</v>
      </c>
      <c r="B41" s="59">
        <v>22640</v>
      </c>
      <c r="C41" s="59">
        <v>3628</v>
      </c>
      <c r="D41" s="101">
        <v>4</v>
      </c>
      <c r="E41" s="59">
        <v>2857</v>
      </c>
    </row>
    <row r="42" spans="1:5" x14ac:dyDescent="0.35">
      <c r="A42" s="101">
        <v>1986</v>
      </c>
      <c r="B42" s="59">
        <v>21651</v>
      </c>
      <c r="C42" s="59">
        <v>2680</v>
      </c>
      <c r="D42" s="101">
        <v>4</v>
      </c>
      <c r="E42" s="59">
        <v>3135</v>
      </c>
    </row>
    <row r="43" spans="1:5" x14ac:dyDescent="0.35">
      <c r="A43" s="101">
        <v>1987</v>
      </c>
      <c r="B43" s="59">
        <v>19567</v>
      </c>
      <c r="C43" s="59">
        <v>1536</v>
      </c>
      <c r="D43" s="101">
        <v>2</v>
      </c>
      <c r="E43" s="59">
        <v>2803</v>
      </c>
    </row>
    <row r="44" spans="1:5" x14ac:dyDescent="0.35">
      <c r="A44" s="101">
        <v>1988</v>
      </c>
      <c r="B44" s="59">
        <v>23750</v>
      </c>
      <c r="C44" s="101">
        <v>852</v>
      </c>
      <c r="D44" s="101">
        <v>0</v>
      </c>
      <c r="E44" s="59">
        <v>2694</v>
      </c>
    </row>
    <row r="45" spans="1:5" x14ac:dyDescent="0.35">
      <c r="A45" s="101">
        <v>1989</v>
      </c>
      <c r="B45" s="59">
        <v>21354</v>
      </c>
      <c r="C45" s="59">
        <v>1112</v>
      </c>
      <c r="D45" s="101">
        <v>0</v>
      </c>
      <c r="E45" s="59">
        <v>4836</v>
      </c>
    </row>
    <row r="46" spans="1:5" x14ac:dyDescent="0.35">
      <c r="A46" s="101">
        <v>1990</v>
      </c>
      <c r="B46" s="59">
        <v>24266</v>
      </c>
      <c r="C46" s="101">
        <v>584</v>
      </c>
      <c r="D46" s="101">
        <v>4</v>
      </c>
      <c r="E46" s="59">
        <v>6830</v>
      </c>
    </row>
    <row r="47" spans="1:5" x14ac:dyDescent="0.35">
      <c r="A47" s="101">
        <v>1991</v>
      </c>
      <c r="B47" s="59">
        <v>23151</v>
      </c>
      <c r="C47" s="101">
        <v>576</v>
      </c>
      <c r="D47" s="101">
        <v>2</v>
      </c>
      <c r="E47" s="59">
        <v>3810</v>
      </c>
    </row>
    <row r="48" spans="1:5" x14ac:dyDescent="0.35">
      <c r="A48" s="101">
        <v>1992</v>
      </c>
      <c r="B48" s="59">
        <v>24582</v>
      </c>
      <c r="C48" s="101">
        <v>406</v>
      </c>
      <c r="D48" s="101">
        <v>8</v>
      </c>
      <c r="E48" s="59">
        <v>2924</v>
      </c>
    </row>
    <row r="49" spans="1:5" x14ac:dyDescent="0.35">
      <c r="A49" s="101">
        <v>1993</v>
      </c>
      <c r="B49" s="59">
        <v>26559</v>
      </c>
      <c r="C49" s="101">
        <v>454</v>
      </c>
      <c r="D49" s="101">
        <v>0</v>
      </c>
      <c r="E49" s="59">
        <v>2345</v>
      </c>
    </row>
    <row r="50" spans="1:5" x14ac:dyDescent="0.35">
      <c r="A50" s="101">
        <v>1994</v>
      </c>
      <c r="B50" s="59">
        <v>25168</v>
      </c>
      <c r="C50" s="101">
        <v>180</v>
      </c>
      <c r="D50" s="101">
        <v>14</v>
      </c>
      <c r="E50" s="59">
        <v>2583</v>
      </c>
    </row>
    <row r="51" spans="1:5" x14ac:dyDescent="0.35">
      <c r="A51" s="101">
        <v>1995</v>
      </c>
      <c r="B51" s="59">
        <v>22916</v>
      </c>
      <c r="C51" s="101">
        <v>292</v>
      </c>
      <c r="D51" s="101">
        <v>2</v>
      </c>
      <c r="E51" s="59">
        <v>4168</v>
      </c>
    </row>
    <row r="52" spans="1:5" x14ac:dyDescent="0.35">
      <c r="A52" s="101">
        <v>1996</v>
      </c>
      <c r="B52" s="59">
        <v>23651</v>
      </c>
      <c r="C52" s="101">
        <v>76</v>
      </c>
      <c r="D52" s="101">
        <v>2</v>
      </c>
      <c r="E52" s="59">
        <v>2562</v>
      </c>
    </row>
    <row r="53" spans="1:5" x14ac:dyDescent="0.35">
      <c r="A53" s="101">
        <v>1997</v>
      </c>
      <c r="B53" s="59">
        <v>19448</v>
      </c>
      <c r="C53" s="101">
        <v>134</v>
      </c>
      <c r="D53" s="101">
        <v>16</v>
      </c>
      <c r="E53" s="59">
        <v>5372</v>
      </c>
    </row>
    <row r="54" spans="1:5" x14ac:dyDescent="0.35">
      <c r="A54" s="101">
        <v>1998</v>
      </c>
      <c r="B54" s="59">
        <v>15988</v>
      </c>
      <c r="C54" s="101">
        <v>78</v>
      </c>
      <c r="D54" s="101">
        <v>358</v>
      </c>
      <c r="E54" s="59">
        <v>7846</v>
      </c>
    </row>
    <row r="55" spans="1:5" x14ac:dyDescent="0.35">
      <c r="A55" s="101">
        <v>1999</v>
      </c>
      <c r="B55" s="59">
        <v>12987</v>
      </c>
      <c r="C55" s="101">
        <v>70</v>
      </c>
      <c r="D55" s="101">
        <v>204</v>
      </c>
      <c r="E55" s="59">
        <v>3007</v>
      </c>
    </row>
    <row r="56" spans="1:5" x14ac:dyDescent="0.35">
      <c r="A56" s="101">
        <v>2000</v>
      </c>
      <c r="B56" s="59">
        <v>18815</v>
      </c>
      <c r="C56" s="101">
        <v>58</v>
      </c>
      <c r="D56" s="101">
        <v>72</v>
      </c>
      <c r="E56" s="59">
        <v>4110</v>
      </c>
    </row>
    <row r="57" spans="1:5" x14ac:dyDescent="0.35">
      <c r="A57" s="101">
        <v>2001</v>
      </c>
      <c r="B57" s="59">
        <v>20187</v>
      </c>
      <c r="C57" s="101">
        <v>38</v>
      </c>
      <c r="D57" s="101">
        <v>950</v>
      </c>
      <c r="E57" s="59">
        <v>3894</v>
      </c>
    </row>
    <row r="58" spans="1:5" x14ac:dyDescent="0.35">
      <c r="A58" s="101">
        <v>2002</v>
      </c>
      <c r="B58" s="59">
        <v>18033</v>
      </c>
      <c r="C58" s="101">
        <v>46</v>
      </c>
      <c r="D58" s="101">
        <v>36</v>
      </c>
      <c r="E58" s="59">
        <v>4060</v>
      </c>
    </row>
    <row r="59" spans="1:5" x14ac:dyDescent="0.35">
      <c r="A59" s="101">
        <v>2003</v>
      </c>
      <c r="B59" s="59">
        <v>20433</v>
      </c>
      <c r="C59" s="101">
        <v>38</v>
      </c>
      <c r="D59" s="101">
        <v>24</v>
      </c>
      <c r="E59" s="59">
        <v>5240</v>
      </c>
    </row>
    <row r="60" spans="1:5" x14ac:dyDescent="0.35">
      <c r="A60" s="101">
        <v>2004</v>
      </c>
      <c r="B60" s="59">
        <v>20322</v>
      </c>
      <c r="C60" s="101">
        <v>14</v>
      </c>
      <c r="D60" s="101">
        <v>50</v>
      </c>
      <c r="E60" s="59">
        <v>3992</v>
      </c>
    </row>
    <row r="61" spans="1:5" x14ac:dyDescent="0.35">
      <c r="A61" s="101">
        <v>2005</v>
      </c>
      <c r="B61" s="59">
        <v>20642</v>
      </c>
      <c r="C61" s="101">
        <v>4</v>
      </c>
      <c r="D61" s="101">
        <v>26</v>
      </c>
      <c r="E61" s="59">
        <v>5120</v>
      </c>
    </row>
    <row r="62" spans="1:5" x14ac:dyDescent="0.35">
      <c r="A62" s="101">
        <v>2006</v>
      </c>
      <c r="B62" s="59">
        <v>21508</v>
      </c>
      <c r="C62" s="101">
        <v>0</v>
      </c>
      <c r="D62" s="101">
        <v>238</v>
      </c>
      <c r="E62" s="59">
        <v>4533</v>
      </c>
    </row>
    <row r="63" spans="1:5" x14ac:dyDescent="0.35">
      <c r="A63" s="101">
        <v>2007</v>
      </c>
      <c r="B63" s="59">
        <v>21462</v>
      </c>
      <c r="C63" s="101">
        <v>0</v>
      </c>
      <c r="D63" s="101">
        <v>46</v>
      </c>
      <c r="E63" s="59">
        <v>7453</v>
      </c>
    </row>
    <row r="64" spans="1:5" x14ac:dyDescent="0.35">
      <c r="A64" s="101">
        <v>2008</v>
      </c>
      <c r="B64" s="59">
        <v>24156</v>
      </c>
      <c r="C64" s="101">
        <v>46</v>
      </c>
      <c r="D64" s="101">
        <v>46</v>
      </c>
      <c r="E64" s="59">
        <v>10508</v>
      </c>
    </row>
    <row r="65" spans="1:5" x14ac:dyDescent="0.35">
      <c r="A65" s="101">
        <v>2009</v>
      </c>
      <c r="B65" s="59">
        <v>23409</v>
      </c>
      <c r="C65" s="101">
        <v>10</v>
      </c>
      <c r="D65" s="101">
        <v>134</v>
      </c>
      <c r="E65" s="59">
        <v>11722</v>
      </c>
    </row>
    <row r="66" spans="1:5" x14ac:dyDescent="0.35">
      <c r="A66" s="101">
        <v>2010</v>
      </c>
      <c r="B66" s="59">
        <v>24580</v>
      </c>
      <c r="C66" s="101">
        <v>8</v>
      </c>
      <c r="D66" s="101">
        <v>102</v>
      </c>
      <c r="E66" s="59">
        <v>8251</v>
      </c>
    </row>
    <row r="67" spans="1:5" x14ac:dyDescent="0.35">
      <c r="A67" s="101">
        <v>2011</v>
      </c>
      <c r="B67" s="59">
        <v>22906</v>
      </c>
      <c r="C67" s="101">
        <v>6</v>
      </c>
      <c r="D67" s="101">
        <v>44</v>
      </c>
      <c r="E67" s="59">
        <v>13094</v>
      </c>
    </row>
    <row r="68" spans="1:5" x14ac:dyDescent="0.35">
      <c r="A68" s="101">
        <v>2012</v>
      </c>
      <c r="B68" s="59">
        <v>23541</v>
      </c>
      <c r="C68" s="101">
        <v>4</v>
      </c>
      <c r="D68" s="101">
        <v>16</v>
      </c>
      <c r="E68" s="59">
        <v>13328</v>
      </c>
    </row>
    <row r="69" spans="1:5" x14ac:dyDescent="0.35">
      <c r="A69" s="101">
        <v>2013</v>
      </c>
      <c r="B69" s="59">
        <v>27345</v>
      </c>
      <c r="C69" s="101">
        <v>4</v>
      </c>
      <c r="D69" s="101">
        <v>106</v>
      </c>
      <c r="E69" s="59">
        <v>16163</v>
      </c>
    </row>
    <row r="70" spans="1:5" x14ac:dyDescent="0.35">
      <c r="A70" s="101">
        <v>2014</v>
      </c>
      <c r="B70" s="59">
        <v>27307</v>
      </c>
      <c r="C70" s="101">
        <v>4</v>
      </c>
      <c r="D70" s="101">
        <v>0</v>
      </c>
      <c r="E70" s="59">
        <v>13633</v>
      </c>
    </row>
    <row r="71" spans="1:5" x14ac:dyDescent="0.35">
      <c r="A71" s="101">
        <v>2015</v>
      </c>
      <c r="B71" s="59">
        <v>24164</v>
      </c>
      <c r="C71" s="101">
        <v>4</v>
      </c>
      <c r="D71" s="101">
        <v>0</v>
      </c>
      <c r="E71" s="59">
        <v>13488</v>
      </c>
    </row>
    <row r="72" spans="1:5" x14ac:dyDescent="0.35">
      <c r="A72" s="101">
        <v>2016</v>
      </c>
      <c r="B72" s="59">
        <v>25520</v>
      </c>
      <c r="C72" s="101">
        <v>4</v>
      </c>
      <c r="D72" s="101">
        <v>2</v>
      </c>
      <c r="E72" s="59">
        <v>16295</v>
      </c>
    </row>
    <row r="73" spans="1:5" x14ac:dyDescent="0.35">
      <c r="A73" s="101">
        <v>2017</v>
      </c>
      <c r="B73" s="59">
        <v>27303</v>
      </c>
      <c r="C73" s="101">
        <v>4</v>
      </c>
      <c r="D73" s="101">
        <v>4</v>
      </c>
      <c r="E73" s="59">
        <v>15903</v>
      </c>
    </row>
    <row r="74" spans="1:5" x14ac:dyDescent="0.35">
      <c r="A74" s="101">
        <v>2018</v>
      </c>
      <c r="B74" s="59">
        <v>27776</v>
      </c>
      <c r="C74" s="101">
        <v>4</v>
      </c>
      <c r="D74" s="101">
        <v>6</v>
      </c>
      <c r="E74" s="59">
        <v>21021</v>
      </c>
    </row>
    <row r="75" spans="1:5" x14ac:dyDescent="0.35">
      <c r="A75" s="101">
        <v>2019</v>
      </c>
      <c r="B75" s="59">
        <v>29892</v>
      </c>
      <c r="C75" s="101">
        <v>4</v>
      </c>
      <c r="D75" s="101">
        <v>0</v>
      </c>
      <c r="E75" s="59">
        <v>15405</v>
      </c>
    </row>
    <row r="76" spans="1:5" x14ac:dyDescent="0.35">
      <c r="A76" s="101">
        <v>2020</v>
      </c>
      <c r="B76" s="59">
        <v>28648</v>
      </c>
      <c r="C76" s="101">
        <v>0</v>
      </c>
      <c r="D76" s="101">
        <v>20</v>
      </c>
      <c r="E76" s="59">
        <v>13579</v>
      </c>
    </row>
    <row r="77" spans="1:5" x14ac:dyDescent="0.35">
      <c r="A77" s="101">
        <v>2021</v>
      </c>
      <c r="B77" s="59">
        <v>31282</v>
      </c>
      <c r="C77" s="101">
        <v>0</v>
      </c>
      <c r="D77" s="101">
        <v>14</v>
      </c>
      <c r="E77" s="59">
        <v>15138</v>
      </c>
    </row>
    <row r="78" spans="1:5" ht="15" thickBot="1" x14ac:dyDescent="0.4">
      <c r="A78" s="102">
        <v>2022</v>
      </c>
      <c r="B78" s="103">
        <v>33064</v>
      </c>
      <c r="C78" s="102">
        <v>0</v>
      </c>
      <c r="D78" s="102">
        <v>0</v>
      </c>
      <c r="E78" s="103">
        <v>14743</v>
      </c>
    </row>
    <row r="79" spans="1:5" x14ac:dyDescent="0.35">
      <c r="A79" s="12"/>
    </row>
    <row r="80" spans="1:5" x14ac:dyDescent="0.35">
      <c r="A80" s="54" t="s">
        <v>275</v>
      </c>
    </row>
    <row r="81" spans="1:1" x14ac:dyDescent="0.35">
      <c r="A81" s="54" t="s">
        <v>293</v>
      </c>
    </row>
    <row r="82" spans="1:1" x14ac:dyDescent="0.35">
      <c r="A82" s="54" t="s">
        <v>298</v>
      </c>
    </row>
    <row r="83" spans="1:1" x14ac:dyDescent="0.35">
      <c r="A83" s="65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F391F-55D7-4136-BEA2-5CB2F599522B}">
  <dimension ref="A1:K28"/>
  <sheetViews>
    <sheetView workbookViewId="0">
      <selection activeCell="I2" sqref="I2"/>
    </sheetView>
  </sheetViews>
  <sheetFormatPr baseColWidth="10" defaultRowHeight="14.5" x14ac:dyDescent="0.35"/>
  <cols>
    <col min="1" max="1" width="6.54296875" style="10" customWidth="1"/>
    <col min="2" max="11" width="10.90625" style="10"/>
  </cols>
  <sheetData>
    <row r="1" spans="2:3" x14ac:dyDescent="0.35">
      <c r="B1" s="134" t="s">
        <v>299</v>
      </c>
    </row>
    <row r="2" spans="2:3" x14ac:dyDescent="0.35">
      <c r="B2" s="134" t="s">
        <v>141</v>
      </c>
      <c r="C2" s="65"/>
    </row>
    <row r="3" spans="2:3" x14ac:dyDescent="0.35">
      <c r="B3" s="130" t="s">
        <v>142</v>
      </c>
      <c r="C3" s="65"/>
    </row>
    <row r="4" spans="2:3" x14ac:dyDescent="0.35">
      <c r="C4" s="14"/>
    </row>
    <row r="26" spans="2:2" x14ac:dyDescent="0.35">
      <c r="B26" s="54" t="s">
        <v>275</v>
      </c>
    </row>
    <row r="27" spans="2:2" x14ac:dyDescent="0.35">
      <c r="B27" s="54" t="s">
        <v>293</v>
      </c>
    </row>
    <row r="28" spans="2:2" x14ac:dyDescent="0.35">
      <c r="B28" s="54" t="s">
        <v>298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4AB99-3960-490A-B2ED-C91C9FDE18CA}">
  <dimension ref="A1:I42"/>
  <sheetViews>
    <sheetView workbookViewId="0">
      <selection activeCell="D3" sqref="D3"/>
    </sheetView>
  </sheetViews>
  <sheetFormatPr baseColWidth="10" defaultRowHeight="14.5" x14ac:dyDescent="0.35"/>
  <cols>
    <col min="1" max="1" width="17.90625" style="10" customWidth="1"/>
    <col min="2" max="2" width="22.08984375" style="10" customWidth="1"/>
    <col min="3" max="4" width="17.90625" style="10" customWidth="1"/>
    <col min="5" max="5" width="3.1796875" style="10" customWidth="1"/>
    <col min="6" max="8" width="17.90625" style="10" customWidth="1"/>
  </cols>
  <sheetData>
    <row r="1" spans="1:9" x14ac:dyDescent="0.35">
      <c r="A1" s="9" t="s">
        <v>166</v>
      </c>
      <c r="B1" s="12"/>
      <c r="I1" s="2"/>
    </row>
    <row r="2" spans="1:9" x14ac:dyDescent="0.35">
      <c r="A2" s="9" t="s">
        <v>149</v>
      </c>
      <c r="B2" s="12"/>
      <c r="I2" s="2"/>
    </row>
    <row r="3" spans="1:9" x14ac:dyDescent="0.35">
      <c r="A3" s="9" t="s">
        <v>150</v>
      </c>
      <c r="B3" s="12"/>
      <c r="C3" s="59"/>
      <c r="I3" s="2"/>
    </row>
    <row r="4" spans="1:9" x14ac:dyDescent="0.35">
      <c r="B4" s="12"/>
      <c r="I4" s="2"/>
    </row>
    <row r="5" spans="1:9" x14ac:dyDescent="0.35">
      <c r="A5" s="105" t="s">
        <v>6</v>
      </c>
      <c r="B5" s="106" t="s">
        <v>151</v>
      </c>
      <c r="C5" s="107" t="s">
        <v>152</v>
      </c>
      <c r="D5" s="107"/>
      <c r="E5" s="106"/>
      <c r="F5" s="105"/>
      <c r="G5" s="106" t="s">
        <v>153</v>
      </c>
      <c r="H5" s="108"/>
      <c r="I5" s="2"/>
    </row>
    <row r="6" spans="1:9" x14ac:dyDescent="0.35">
      <c r="A6" s="109"/>
      <c r="B6" s="110" t="s">
        <v>310</v>
      </c>
      <c r="C6" s="56" t="s">
        <v>311</v>
      </c>
      <c r="D6" s="56" t="s">
        <v>154</v>
      </c>
      <c r="E6" s="111"/>
      <c r="F6" s="56" t="s">
        <v>311</v>
      </c>
      <c r="G6" s="56" t="s">
        <v>155</v>
      </c>
      <c r="H6" s="56" t="s">
        <v>156</v>
      </c>
      <c r="I6" s="2"/>
    </row>
    <row r="7" spans="1:9" x14ac:dyDescent="0.35">
      <c r="A7" s="112" t="s">
        <v>12</v>
      </c>
      <c r="B7" s="59">
        <v>111579</v>
      </c>
      <c r="C7" s="113">
        <v>816</v>
      </c>
      <c r="D7" s="114">
        <f>C7/B7*100</f>
        <v>0.73132040975452373</v>
      </c>
      <c r="E7" s="115"/>
      <c r="F7" s="59">
        <v>50</v>
      </c>
      <c r="G7" s="116">
        <f>F7/B7*100</f>
        <v>4.4811299617311499E-2</v>
      </c>
      <c r="H7" s="117">
        <f>F7/C7*100</f>
        <v>6.1274509803921564</v>
      </c>
      <c r="I7" s="8"/>
    </row>
    <row r="8" spans="1:9" x14ac:dyDescent="0.35">
      <c r="A8" s="112" t="s">
        <v>13</v>
      </c>
      <c r="B8" s="59">
        <v>1071039</v>
      </c>
      <c r="C8" s="118">
        <v>128759</v>
      </c>
      <c r="D8" s="114">
        <f t="shared" ref="D8:D37" si="0">C8/B8*100</f>
        <v>12.021877821442544</v>
      </c>
      <c r="E8" s="115"/>
      <c r="F8" s="59">
        <v>5701</v>
      </c>
      <c r="G8" s="116">
        <f t="shared" ref="G8:G37" si="1">F8/B8*100</f>
        <v>0.53228687284029808</v>
      </c>
      <c r="H8" s="117">
        <f t="shared" ref="H8:H37" si="2">F8/C8*100</f>
        <v>4.4276516593014854</v>
      </c>
      <c r="I8" s="8"/>
    </row>
    <row r="9" spans="1:9" x14ac:dyDescent="0.35">
      <c r="A9" s="112" t="s">
        <v>14</v>
      </c>
      <c r="B9" s="59">
        <v>620595</v>
      </c>
      <c r="C9" s="118">
        <v>47675</v>
      </c>
      <c r="D9" s="114">
        <f t="shared" si="0"/>
        <v>7.6821437491439672</v>
      </c>
      <c r="E9" s="115"/>
      <c r="F9" s="59">
        <v>3833</v>
      </c>
      <c r="G9" s="116">
        <f t="shared" si="1"/>
        <v>0.61763307793327371</v>
      </c>
      <c r="H9" s="117">
        <f t="shared" si="2"/>
        <v>8.039853172522287</v>
      </c>
      <c r="I9" s="8"/>
    </row>
    <row r="10" spans="1:9" x14ac:dyDescent="0.35">
      <c r="A10" s="112" t="s">
        <v>15</v>
      </c>
      <c r="B10" s="59">
        <v>185009</v>
      </c>
      <c r="C10" s="101">
        <v>84</v>
      </c>
      <c r="D10" s="114">
        <f t="shared" si="0"/>
        <v>4.5403196601246427E-2</v>
      </c>
      <c r="E10" s="115"/>
      <c r="F10" s="59">
        <v>0</v>
      </c>
      <c r="G10" s="116">
        <f t="shared" si="1"/>
        <v>0</v>
      </c>
      <c r="H10" s="117">
        <f t="shared" si="2"/>
        <v>0</v>
      </c>
      <c r="I10" s="8"/>
    </row>
    <row r="11" spans="1:9" x14ac:dyDescent="0.35">
      <c r="A11" s="112" t="s">
        <v>16</v>
      </c>
      <c r="B11" s="59">
        <v>32938</v>
      </c>
      <c r="C11" s="118">
        <v>6711</v>
      </c>
      <c r="D11" s="114">
        <f t="shared" si="0"/>
        <v>20.374643269172385</v>
      </c>
      <c r="E11" s="115"/>
      <c r="F11" s="59">
        <v>3995</v>
      </c>
      <c r="G11" s="116">
        <f t="shared" si="1"/>
        <v>12.128848138927681</v>
      </c>
      <c r="H11" s="117">
        <f t="shared" si="2"/>
        <v>59.529131277007899</v>
      </c>
      <c r="I11" s="8"/>
    </row>
    <row r="12" spans="1:9" x14ac:dyDescent="0.35">
      <c r="A12" s="112" t="s">
        <v>18</v>
      </c>
      <c r="B12" s="59">
        <v>3682336</v>
      </c>
      <c r="C12" s="118">
        <v>981349</v>
      </c>
      <c r="D12" s="114">
        <f t="shared" si="0"/>
        <v>26.650175323490306</v>
      </c>
      <c r="E12" s="115"/>
      <c r="F12" s="59">
        <v>957077</v>
      </c>
      <c r="G12" s="116">
        <f t="shared" si="1"/>
        <v>25.991028521025783</v>
      </c>
      <c r="H12" s="117">
        <f t="shared" si="2"/>
        <v>97.526669920690807</v>
      </c>
      <c r="I12" s="2"/>
    </row>
    <row r="13" spans="1:9" x14ac:dyDescent="0.35">
      <c r="A13" s="112" t="s">
        <v>19</v>
      </c>
      <c r="B13" s="59">
        <v>3673240</v>
      </c>
      <c r="C13" s="118">
        <v>1515020</v>
      </c>
      <c r="D13" s="114">
        <f t="shared" si="0"/>
        <v>41.244786618897756</v>
      </c>
      <c r="E13" s="115"/>
      <c r="F13" s="59">
        <v>458</v>
      </c>
      <c r="G13" s="116">
        <f t="shared" si="1"/>
        <v>1.2468556369853317E-2</v>
      </c>
      <c r="H13" s="117">
        <f t="shared" si="2"/>
        <v>3.0230624018164776E-2</v>
      </c>
      <c r="I13" s="2"/>
    </row>
    <row r="14" spans="1:9" x14ac:dyDescent="0.35">
      <c r="A14" s="112" t="s">
        <v>20</v>
      </c>
      <c r="B14" s="59">
        <v>728247</v>
      </c>
      <c r="C14" s="118">
        <v>299400</v>
      </c>
      <c r="D14" s="114">
        <f t="shared" si="0"/>
        <v>41.112424767970204</v>
      </c>
      <c r="E14" s="115"/>
      <c r="F14" s="59">
        <v>297277</v>
      </c>
      <c r="G14" s="116">
        <f t="shared" si="1"/>
        <v>40.820902798089108</v>
      </c>
      <c r="H14" s="117">
        <f t="shared" si="2"/>
        <v>99.290915163660657</v>
      </c>
      <c r="I14" s="2"/>
    </row>
    <row r="15" spans="1:9" x14ac:dyDescent="0.35">
      <c r="A15" s="112" t="s">
        <v>21</v>
      </c>
      <c r="B15" s="59">
        <v>581845</v>
      </c>
      <c r="C15" s="118">
        <v>165109</v>
      </c>
      <c r="D15" s="114">
        <f t="shared" si="0"/>
        <v>28.376801381811305</v>
      </c>
      <c r="E15" s="115"/>
      <c r="F15" s="59">
        <v>164408</v>
      </c>
      <c r="G15" s="116">
        <f t="shared" si="1"/>
        <v>28.256322560131991</v>
      </c>
      <c r="H15" s="117">
        <f t="shared" si="2"/>
        <v>99.575431987353809</v>
      </c>
      <c r="I15" s="2"/>
    </row>
    <row r="16" spans="1:9" x14ac:dyDescent="0.35">
      <c r="A16" s="112" t="s">
        <v>22</v>
      </c>
      <c r="B16" s="59">
        <v>353250</v>
      </c>
      <c r="C16" s="118">
        <v>14903</v>
      </c>
      <c r="D16" s="114">
        <f t="shared" si="0"/>
        <v>4.2188251946213731</v>
      </c>
      <c r="E16" s="115"/>
      <c r="F16" s="59">
        <v>0</v>
      </c>
      <c r="G16" s="116">
        <f t="shared" si="1"/>
        <v>0</v>
      </c>
      <c r="H16" s="117">
        <f t="shared" si="2"/>
        <v>0</v>
      </c>
      <c r="I16" s="2"/>
    </row>
    <row r="17" spans="1:9" x14ac:dyDescent="0.35">
      <c r="A17" s="112" t="s">
        <v>157</v>
      </c>
      <c r="B17" s="59">
        <v>28587</v>
      </c>
      <c r="C17" s="101">
        <v>16</v>
      </c>
      <c r="D17" s="114">
        <f t="shared" si="0"/>
        <v>5.596949662433974E-2</v>
      </c>
      <c r="E17" s="115"/>
      <c r="F17" s="59">
        <v>0</v>
      </c>
      <c r="G17" s="116">
        <f t="shared" si="1"/>
        <v>0</v>
      </c>
      <c r="H17" s="117">
        <f t="shared" si="2"/>
        <v>0</v>
      </c>
      <c r="I17" s="2"/>
    </row>
    <row r="18" spans="1:9" x14ac:dyDescent="0.35">
      <c r="A18" s="112" t="s">
        <v>24</v>
      </c>
      <c r="B18" s="59">
        <v>1077734</v>
      </c>
      <c r="C18" s="118">
        <v>208139</v>
      </c>
      <c r="D18" s="114">
        <f t="shared" si="0"/>
        <v>19.312650431368038</v>
      </c>
      <c r="E18" s="115"/>
      <c r="F18" s="59">
        <v>142671</v>
      </c>
      <c r="G18" s="116">
        <f t="shared" si="1"/>
        <v>13.238053174531005</v>
      </c>
      <c r="H18" s="117">
        <f t="shared" si="2"/>
        <v>68.546019727201539</v>
      </c>
      <c r="I18" s="2"/>
    </row>
    <row r="19" spans="1:9" x14ac:dyDescent="0.35">
      <c r="A19" s="112" t="s">
        <v>25</v>
      </c>
      <c r="B19" s="59">
        <v>95112</v>
      </c>
      <c r="C19" s="101">
        <v>715</v>
      </c>
      <c r="D19" s="114">
        <f t="shared" si="0"/>
        <v>0.75174531079148799</v>
      </c>
      <c r="E19" s="115"/>
      <c r="F19" s="59">
        <v>0</v>
      </c>
      <c r="G19" s="116">
        <f t="shared" si="1"/>
        <v>0</v>
      </c>
      <c r="H19" s="117">
        <f t="shared" si="2"/>
        <v>0</v>
      </c>
      <c r="I19" s="2"/>
    </row>
    <row r="20" spans="1:9" x14ac:dyDescent="0.35">
      <c r="A20" s="112" t="s">
        <v>158</v>
      </c>
      <c r="B20" s="59">
        <v>25580</v>
      </c>
      <c r="C20" s="101">
        <v>30</v>
      </c>
      <c r="D20" s="114">
        <f t="shared" si="0"/>
        <v>0.11727912431587179</v>
      </c>
      <c r="E20" s="115"/>
      <c r="F20" s="59">
        <v>0</v>
      </c>
      <c r="G20" s="116">
        <f t="shared" si="1"/>
        <v>0</v>
      </c>
      <c r="H20" s="117">
        <f t="shared" si="2"/>
        <v>0</v>
      </c>
      <c r="I20" s="2"/>
    </row>
    <row r="21" spans="1:9" x14ac:dyDescent="0.35">
      <c r="A21" s="112" t="s">
        <v>27</v>
      </c>
      <c r="B21" s="59">
        <v>109963</v>
      </c>
      <c r="C21" s="118">
        <v>1029</v>
      </c>
      <c r="D21" s="114">
        <f t="shared" si="0"/>
        <v>0.93576930422051063</v>
      </c>
      <c r="E21" s="115"/>
      <c r="F21" s="59">
        <v>965</v>
      </c>
      <c r="G21" s="116">
        <f t="shared" si="1"/>
        <v>0.87756790920582373</v>
      </c>
      <c r="H21" s="117">
        <f t="shared" si="2"/>
        <v>93.780369290573375</v>
      </c>
      <c r="I21" s="2"/>
    </row>
    <row r="22" spans="1:9" x14ac:dyDescent="0.35">
      <c r="A22" s="112" t="s">
        <v>28</v>
      </c>
      <c r="B22" s="59">
        <v>135490</v>
      </c>
      <c r="C22" s="113">
        <v>84</v>
      </c>
      <c r="D22" s="114">
        <f t="shared" si="0"/>
        <v>6.1997195364971579E-2</v>
      </c>
      <c r="E22" s="115"/>
      <c r="F22" s="59">
        <v>84</v>
      </c>
      <c r="G22" s="116">
        <f t="shared" si="1"/>
        <v>6.1997195364971579E-2</v>
      </c>
      <c r="H22" s="117">
        <f t="shared" si="2"/>
        <v>100</v>
      </c>
      <c r="I22" s="2"/>
    </row>
    <row r="23" spans="1:9" x14ac:dyDescent="0.35">
      <c r="A23" s="112" t="s">
        <v>159</v>
      </c>
      <c r="B23" s="59">
        <v>103555</v>
      </c>
      <c r="C23" s="101">
        <v>1853</v>
      </c>
      <c r="D23" s="114">
        <f t="shared" si="0"/>
        <v>1.7893872821206123</v>
      </c>
      <c r="E23" s="115"/>
      <c r="F23" s="59">
        <v>0</v>
      </c>
      <c r="G23" s="116">
        <f t="shared" si="1"/>
        <v>0</v>
      </c>
      <c r="H23" s="117">
        <f t="shared" si="2"/>
        <v>0</v>
      </c>
      <c r="I23" s="2"/>
    </row>
    <row r="24" spans="1:9" x14ac:dyDescent="0.35">
      <c r="A24" s="112" t="s">
        <v>30</v>
      </c>
      <c r="B24" s="59">
        <v>208551</v>
      </c>
      <c r="C24" s="118">
        <v>10283</v>
      </c>
      <c r="D24" s="114">
        <f t="shared" si="0"/>
        <v>4.9306884167421874</v>
      </c>
      <c r="E24" s="115"/>
      <c r="F24" s="59">
        <v>554</v>
      </c>
      <c r="G24" s="116">
        <f t="shared" si="1"/>
        <v>0.26564245676117593</v>
      </c>
      <c r="H24" s="117">
        <f t="shared" si="2"/>
        <v>5.3875328211611393</v>
      </c>
      <c r="I24" s="2"/>
    </row>
    <row r="25" spans="1:9" x14ac:dyDescent="0.35">
      <c r="A25" s="112" t="s">
        <v>160</v>
      </c>
      <c r="B25" s="59">
        <v>257065</v>
      </c>
      <c r="C25" s="101">
        <v>1904</v>
      </c>
      <c r="D25" s="114">
        <f t="shared" si="0"/>
        <v>0.74066870246824734</v>
      </c>
      <c r="E25" s="115"/>
      <c r="F25" s="59">
        <v>1867</v>
      </c>
      <c r="G25" s="116">
        <f t="shared" si="1"/>
        <v>0.72627545562406393</v>
      </c>
      <c r="H25" s="117">
        <f t="shared" si="2"/>
        <v>98.056722689075627</v>
      </c>
      <c r="I25" s="2"/>
    </row>
    <row r="26" spans="1:9" x14ac:dyDescent="0.35">
      <c r="A26" s="112" t="s">
        <v>32</v>
      </c>
      <c r="B26" s="59">
        <v>3186357</v>
      </c>
      <c r="C26" s="118">
        <v>719271</v>
      </c>
      <c r="D26" s="114">
        <f t="shared" si="0"/>
        <v>22.573459282811058</v>
      </c>
      <c r="E26" s="115"/>
      <c r="F26" s="59">
        <v>685433</v>
      </c>
      <c r="G26" s="116">
        <f t="shared" si="1"/>
        <v>21.511494160886553</v>
      </c>
      <c r="H26" s="117">
        <f t="shared" si="2"/>
        <v>95.29551448619506</v>
      </c>
      <c r="I26" s="2"/>
    </row>
    <row r="27" spans="1:9" x14ac:dyDescent="0.35">
      <c r="A27" s="112" t="s">
        <v>33</v>
      </c>
      <c r="B27" s="59">
        <v>213655</v>
      </c>
      <c r="C27" s="118">
        <v>7766</v>
      </c>
      <c r="D27" s="114">
        <f t="shared" si="0"/>
        <v>3.6348318550934922</v>
      </c>
      <c r="E27" s="115"/>
      <c r="F27" s="59">
        <v>682</v>
      </c>
      <c r="G27" s="116">
        <f t="shared" si="1"/>
        <v>0.31920619690622731</v>
      </c>
      <c r="H27" s="117">
        <f t="shared" si="2"/>
        <v>8.7818696883852692</v>
      </c>
      <c r="I27" s="2"/>
    </row>
    <row r="28" spans="1:9" x14ac:dyDescent="0.35">
      <c r="A28" s="112" t="s">
        <v>34</v>
      </c>
      <c r="B28" s="59">
        <v>331423</v>
      </c>
      <c r="C28" s="118">
        <v>87087</v>
      </c>
      <c r="D28" s="114">
        <f t="shared" si="0"/>
        <v>26.276691720248746</v>
      </c>
      <c r="E28" s="115"/>
      <c r="F28" s="59">
        <v>2652</v>
      </c>
      <c r="G28" s="116">
        <f t="shared" si="1"/>
        <v>0.8001858651934235</v>
      </c>
      <c r="H28" s="117">
        <f t="shared" si="2"/>
        <v>3.0452306314375281</v>
      </c>
      <c r="I28" s="2"/>
    </row>
    <row r="29" spans="1:9" x14ac:dyDescent="0.35">
      <c r="A29" s="112" t="s">
        <v>36</v>
      </c>
      <c r="B29" s="59">
        <v>854754</v>
      </c>
      <c r="C29" s="118">
        <v>67479</v>
      </c>
      <c r="D29" s="114">
        <f t="shared" si="0"/>
        <v>7.89455211674938</v>
      </c>
      <c r="E29" s="115"/>
      <c r="F29" s="59">
        <v>66321</v>
      </c>
      <c r="G29" s="116">
        <f t="shared" si="1"/>
        <v>7.7590745407450559</v>
      </c>
      <c r="H29" s="117">
        <f t="shared" si="2"/>
        <v>98.283910549948871</v>
      </c>
      <c r="I29" s="2"/>
    </row>
    <row r="30" spans="1:9" x14ac:dyDescent="0.35">
      <c r="A30" s="112" t="s">
        <v>37</v>
      </c>
      <c r="B30" s="59">
        <v>350704</v>
      </c>
      <c r="C30" s="118">
        <v>46655</v>
      </c>
      <c r="D30" s="114">
        <f t="shared" si="0"/>
        <v>13.303241479994526</v>
      </c>
      <c r="E30" s="115"/>
      <c r="F30" s="59">
        <v>1502</v>
      </c>
      <c r="G30" s="116">
        <f t="shared" si="1"/>
        <v>0.4282813996988914</v>
      </c>
      <c r="H30" s="117">
        <f t="shared" si="2"/>
        <v>3.2193762726395883</v>
      </c>
      <c r="I30" s="2"/>
    </row>
    <row r="31" spans="1:9" x14ac:dyDescent="0.35">
      <c r="A31" s="112" t="s">
        <v>161</v>
      </c>
      <c r="B31" s="59">
        <v>9508</v>
      </c>
      <c r="C31" s="101">
        <v>429</v>
      </c>
      <c r="D31" s="114">
        <f t="shared" si="0"/>
        <v>4.5119899032393773</v>
      </c>
      <c r="E31" s="115"/>
      <c r="F31" s="59">
        <v>0</v>
      </c>
      <c r="G31" s="116">
        <f t="shared" si="1"/>
        <v>0</v>
      </c>
      <c r="H31" s="117">
        <f t="shared" si="2"/>
        <v>0</v>
      </c>
      <c r="I31" s="2"/>
    </row>
    <row r="32" spans="1:9" x14ac:dyDescent="0.35">
      <c r="A32" s="112" t="s">
        <v>162</v>
      </c>
      <c r="B32" s="59">
        <v>36250</v>
      </c>
      <c r="C32" s="101">
        <v>83</v>
      </c>
      <c r="D32" s="114">
        <f t="shared" si="0"/>
        <v>0.22896551724137931</v>
      </c>
      <c r="E32" s="115"/>
      <c r="F32" s="59">
        <v>50</v>
      </c>
      <c r="G32" s="116">
        <f t="shared" si="1"/>
        <v>0.13793103448275862</v>
      </c>
      <c r="H32" s="117">
        <f t="shared" si="2"/>
        <v>60.24096385542169</v>
      </c>
      <c r="I32" s="2"/>
    </row>
    <row r="33" spans="1:9" x14ac:dyDescent="0.35">
      <c r="A33" s="112" t="s">
        <v>163</v>
      </c>
      <c r="B33" s="59">
        <v>15423</v>
      </c>
      <c r="C33" s="101">
        <v>40</v>
      </c>
      <c r="D33" s="114">
        <f t="shared" si="0"/>
        <v>0.25935291447837644</v>
      </c>
      <c r="E33" s="115"/>
      <c r="F33" s="59">
        <v>16</v>
      </c>
      <c r="G33" s="116">
        <f t="shared" si="1"/>
        <v>0.10374116579135058</v>
      </c>
      <c r="H33" s="117">
        <f t="shared" si="2"/>
        <v>40</v>
      </c>
      <c r="I33" s="2"/>
    </row>
    <row r="34" spans="1:9" x14ac:dyDescent="0.35">
      <c r="A34" s="112" t="s">
        <v>41</v>
      </c>
      <c r="B34" s="59">
        <v>135410</v>
      </c>
      <c r="C34" s="118">
        <v>1999</v>
      </c>
      <c r="D34" s="114">
        <f t="shared" si="0"/>
        <v>1.4762572926667159</v>
      </c>
      <c r="E34" s="115"/>
      <c r="F34" s="59">
        <v>1999</v>
      </c>
      <c r="G34" s="116">
        <f t="shared" si="1"/>
        <v>1.4762572926667159</v>
      </c>
      <c r="H34" s="117">
        <f t="shared" si="2"/>
        <v>100</v>
      </c>
      <c r="I34" s="2"/>
    </row>
    <row r="35" spans="1:9" x14ac:dyDescent="0.35">
      <c r="A35" s="112" t="s">
        <v>42</v>
      </c>
      <c r="B35" s="59">
        <v>76590</v>
      </c>
      <c r="C35" s="101">
        <v>50</v>
      </c>
      <c r="D35" s="114">
        <f t="shared" si="0"/>
        <v>6.5282673978326156E-2</v>
      </c>
      <c r="E35" s="115"/>
      <c r="F35" s="59">
        <v>0</v>
      </c>
      <c r="G35" s="116">
        <f t="shared" si="1"/>
        <v>0</v>
      </c>
      <c r="H35" s="117">
        <f t="shared" si="2"/>
        <v>0</v>
      </c>
      <c r="I35" s="2"/>
    </row>
    <row r="36" spans="1:9" x14ac:dyDescent="0.35">
      <c r="A36" s="112" t="s">
        <v>43</v>
      </c>
      <c r="B36" s="59">
        <v>143111</v>
      </c>
      <c r="C36" s="118">
        <v>2120</v>
      </c>
      <c r="D36" s="114">
        <f t="shared" si="0"/>
        <v>1.4813676097574608</v>
      </c>
      <c r="E36" s="115"/>
      <c r="F36" s="59">
        <v>714</v>
      </c>
      <c r="G36" s="116">
        <f t="shared" si="1"/>
        <v>0.498913430833409</v>
      </c>
      <c r="H36" s="117">
        <f t="shared" si="2"/>
        <v>33.679245283018865</v>
      </c>
      <c r="I36" s="2"/>
    </row>
    <row r="37" spans="1:9" x14ac:dyDescent="0.35">
      <c r="A37" s="112" t="s">
        <v>44</v>
      </c>
      <c r="B37" s="59">
        <v>472196</v>
      </c>
      <c r="C37" s="118">
        <v>20717</v>
      </c>
      <c r="D37" s="114">
        <f t="shared" si="0"/>
        <v>4.3873730400088098</v>
      </c>
      <c r="E37" s="115"/>
      <c r="F37" s="59">
        <v>4180</v>
      </c>
      <c r="G37" s="116">
        <f t="shared" si="1"/>
        <v>0.88522562664656201</v>
      </c>
      <c r="H37" s="117">
        <f t="shared" si="2"/>
        <v>20.17666650576821</v>
      </c>
      <c r="I37" s="2"/>
    </row>
    <row r="38" spans="1:9" x14ac:dyDescent="0.35">
      <c r="A38" s="119" t="s">
        <v>164</v>
      </c>
      <c r="B38" s="120">
        <f>SUM(B7:B37)</f>
        <v>18907096</v>
      </c>
      <c r="C38" s="120">
        <v>4337575</v>
      </c>
      <c r="D38" s="121">
        <v>22.94</v>
      </c>
      <c r="E38" s="122"/>
      <c r="F38" s="120">
        <v>513830</v>
      </c>
      <c r="G38" s="123">
        <f>F38/B38*100</f>
        <v>2.7176569051111814</v>
      </c>
      <c r="H38" s="123">
        <f>F38/C38*100</f>
        <v>11.846019953545472</v>
      </c>
      <c r="I38" s="2"/>
    </row>
    <row r="39" spans="1:9" x14ac:dyDescent="0.35">
      <c r="B39" s="12"/>
      <c r="I39" s="2"/>
    </row>
    <row r="40" spans="1:9" x14ac:dyDescent="0.35">
      <c r="A40" s="52" t="s">
        <v>294</v>
      </c>
      <c r="B40" s="12"/>
      <c r="I40" s="2"/>
    </row>
    <row r="41" spans="1:9" x14ac:dyDescent="0.35">
      <c r="A41" s="52"/>
    </row>
    <row r="42" spans="1:9" x14ac:dyDescent="0.35">
      <c r="A42" s="52" t="s">
        <v>165</v>
      </c>
    </row>
  </sheetData>
  <mergeCells count="1">
    <mergeCell ref="C5:D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22936-65ED-44CE-9E3E-6041AC4A168E}">
  <dimension ref="A1:O57"/>
  <sheetViews>
    <sheetView workbookViewId="0">
      <selection activeCell="C2" sqref="C2"/>
    </sheetView>
  </sheetViews>
  <sheetFormatPr baseColWidth="10" defaultRowHeight="14.5" x14ac:dyDescent="0.35"/>
  <cols>
    <col min="1" max="1" width="23.81640625" style="10" customWidth="1"/>
    <col min="2" max="15" width="10.90625" style="10"/>
  </cols>
  <sheetData>
    <row r="1" spans="1:14" x14ac:dyDescent="0.35">
      <c r="A1" s="130" t="s">
        <v>262</v>
      </c>
    </row>
    <row r="2" spans="1:14" x14ac:dyDescent="0.35">
      <c r="A2" s="130" t="s">
        <v>263</v>
      </c>
    </row>
    <row r="3" spans="1:14" x14ac:dyDescent="0.35">
      <c r="A3" s="9" t="s">
        <v>230</v>
      </c>
    </row>
    <row r="5" spans="1:14" x14ac:dyDescent="0.35">
      <c r="A5" s="124" t="s">
        <v>231</v>
      </c>
      <c r="B5" s="125" t="s">
        <v>232</v>
      </c>
      <c r="C5" s="125" t="s">
        <v>233</v>
      </c>
      <c r="D5" s="125" t="s">
        <v>234</v>
      </c>
      <c r="E5" s="125" t="s">
        <v>235</v>
      </c>
      <c r="F5" s="125" t="s">
        <v>236</v>
      </c>
      <c r="G5" s="125" t="s">
        <v>237</v>
      </c>
      <c r="H5" s="125" t="s">
        <v>238</v>
      </c>
      <c r="I5" s="125" t="s">
        <v>239</v>
      </c>
      <c r="J5" s="125" t="s">
        <v>240</v>
      </c>
      <c r="K5" s="125" t="s">
        <v>241</v>
      </c>
      <c r="L5" s="125" t="s">
        <v>242</v>
      </c>
      <c r="M5" s="125" t="s">
        <v>243</v>
      </c>
      <c r="N5" s="125" t="s">
        <v>45</v>
      </c>
    </row>
    <row r="6" spans="1:14" x14ac:dyDescent="0.35">
      <c r="A6" s="112" t="s">
        <v>12</v>
      </c>
      <c r="B6" s="101" t="s">
        <v>244</v>
      </c>
      <c r="C6" s="101" t="s">
        <v>244</v>
      </c>
      <c r="D6" s="101" t="s">
        <v>244</v>
      </c>
      <c r="E6" s="101" t="s">
        <v>244</v>
      </c>
      <c r="F6" s="101">
        <v>1</v>
      </c>
      <c r="G6" s="101" t="s">
        <v>244</v>
      </c>
      <c r="H6" s="101" t="s">
        <v>244</v>
      </c>
      <c r="I6" s="101" t="s">
        <v>244</v>
      </c>
      <c r="J6" s="101">
        <v>1</v>
      </c>
      <c r="K6" s="101" t="s">
        <v>244</v>
      </c>
      <c r="L6" s="101" t="s">
        <v>244</v>
      </c>
      <c r="M6" s="101">
        <v>1</v>
      </c>
      <c r="N6" s="12">
        <f>SUM(B6:M6)</f>
        <v>3</v>
      </c>
    </row>
    <row r="7" spans="1:14" x14ac:dyDescent="0.35">
      <c r="A7" s="112" t="s">
        <v>13</v>
      </c>
      <c r="B7" s="101">
        <v>1</v>
      </c>
      <c r="C7" s="101">
        <v>1</v>
      </c>
      <c r="D7" s="101">
        <v>1</v>
      </c>
      <c r="E7" s="101" t="s">
        <v>244</v>
      </c>
      <c r="F7" s="101" t="s">
        <v>244</v>
      </c>
      <c r="G7" s="101">
        <v>1</v>
      </c>
      <c r="H7" s="101" t="s">
        <v>244</v>
      </c>
      <c r="I7" s="101" t="s">
        <v>244</v>
      </c>
      <c r="J7" s="101">
        <v>1</v>
      </c>
      <c r="K7" s="101" t="s">
        <v>244</v>
      </c>
      <c r="L7" s="101" t="s">
        <v>244</v>
      </c>
      <c r="M7" s="101" t="s">
        <v>244</v>
      </c>
      <c r="N7" s="12">
        <f t="shared" ref="N7:N38" si="0">SUM(B7:M7)</f>
        <v>5</v>
      </c>
    </row>
    <row r="8" spans="1:14" x14ac:dyDescent="0.35">
      <c r="A8" s="112" t="s">
        <v>14</v>
      </c>
      <c r="B8" s="101" t="s">
        <v>244</v>
      </c>
      <c r="C8" s="101" t="s">
        <v>244</v>
      </c>
      <c r="D8" s="101" t="s">
        <v>244</v>
      </c>
      <c r="E8" s="101" t="s">
        <v>244</v>
      </c>
      <c r="F8" s="101">
        <v>1</v>
      </c>
      <c r="G8" s="101" t="s">
        <v>244</v>
      </c>
      <c r="H8" s="101" t="s">
        <v>244</v>
      </c>
      <c r="I8" s="101" t="s">
        <v>244</v>
      </c>
      <c r="J8" s="101" t="s">
        <v>244</v>
      </c>
      <c r="K8" s="101" t="s">
        <v>244</v>
      </c>
      <c r="L8" s="101" t="s">
        <v>244</v>
      </c>
      <c r="M8" s="101">
        <v>1</v>
      </c>
      <c r="N8" s="12">
        <f t="shared" si="0"/>
        <v>2</v>
      </c>
    </row>
    <row r="9" spans="1:14" x14ac:dyDescent="0.35">
      <c r="A9" s="112" t="s">
        <v>15</v>
      </c>
      <c r="B9" s="101">
        <v>0</v>
      </c>
      <c r="C9" s="101" t="s">
        <v>244</v>
      </c>
      <c r="D9" s="101" t="s">
        <v>244</v>
      </c>
      <c r="E9" s="101" t="s">
        <v>244</v>
      </c>
      <c r="F9" s="101">
        <v>1</v>
      </c>
      <c r="G9" s="101" t="s">
        <v>244</v>
      </c>
      <c r="H9" s="101" t="s">
        <v>244</v>
      </c>
      <c r="I9" s="101">
        <v>1</v>
      </c>
      <c r="J9" s="101" t="s">
        <v>244</v>
      </c>
      <c r="K9" s="101" t="s">
        <v>244</v>
      </c>
      <c r="L9" s="101" t="s">
        <v>244</v>
      </c>
      <c r="M9" s="101">
        <v>1</v>
      </c>
      <c r="N9" s="12">
        <f t="shared" si="0"/>
        <v>3</v>
      </c>
    </row>
    <row r="10" spans="1:14" x14ac:dyDescent="0.35">
      <c r="A10" s="112" t="s">
        <v>16</v>
      </c>
      <c r="B10" s="101" t="s">
        <v>244</v>
      </c>
      <c r="C10" s="101" t="s">
        <v>244</v>
      </c>
      <c r="D10" s="101" t="s">
        <v>244</v>
      </c>
      <c r="E10" s="101" t="s">
        <v>244</v>
      </c>
      <c r="F10" s="101">
        <v>1</v>
      </c>
      <c r="G10" s="101" t="s">
        <v>244</v>
      </c>
      <c r="H10" s="101">
        <v>1</v>
      </c>
      <c r="I10" s="101">
        <v>1</v>
      </c>
      <c r="J10" s="101">
        <v>1</v>
      </c>
      <c r="K10" s="101">
        <v>1</v>
      </c>
      <c r="L10" s="101">
        <v>1</v>
      </c>
      <c r="M10" s="101">
        <v>1</v>
      </c>
      <c r="N10" s="12">
        <f t="shared" si="0"/>
        <v>7</v>
      </c>
    </row>
    <row r="11" spans="1:14" x14ac:dyDescent="0.35">
      <c r="A11" s="112" t="s">
        <v>17</v>
      </c>
      <c r="B11" s="101" t="s">
        <v>244</v>
      </c>
      <c r="C11" s="101" t="s">
        <v>244</v>
      </c>
      <c r="D11" s="101">
        <v>1</v>
      </c>
      <c r="E11" s="101" t="s">
        <v>244</v>
      </c>
      <c r="F11" s="101" t="s">
        <v>244</v>
      </c>
      <c r="G11" s="101" t="s">
        <v>244</v>
      </c>
      <c r="H11" s="101" t="s">
        <v>244</v>
      </c>
      <c r="I11" s="101" t="s">
        <v>245</v>
      </c>
      <c r="J11" s="101" t="s">
        <v>245</v>
      </c>
      <c r="K11" s="101" t="s">
        <v>244</v>
      </c>
      <c r="L11" s="101" t="s">
        <v>244</v>
      </c>
      <c r="M11" s="101">
        <v>0</v>
      </c>
      <c r="N11" s="12">
        <f t="shared" si="0"/>
        <v>1</v>
      </c>
    </row>
    <row r="12" spans="1:14" x14ac:dyDescent="0.35">
      <c r="A12" s="112" t="s">
        <v>18</v>
      </c>
      <c r="B12" s="101">
        <v>1</v>
      </c>
      <c r="C12" s="101">
        <v>1</v>
      </c>
      <c r="D12" s="101">
        <v>1</v>
      </c>
      <c r="E12" s="101" t="s">
        <v>244</v>
      </c>
      <c r="F12" s="101" t="s">
        <v>244</v>
      </c>
      <c r="G12" s="101" t="s">
        <v>244</v>
      </c>
      <c r="H12" s="101" t="s">
        <v>244</v>
      </c>
      <c r="I12" s="101">
        <v>1</v>
      </c>
      <c r="J12" s="101">
        <v>1</v>
      </c>
      <c r="K12" s="101" t="s">
        <v>244</v>
      </c>
      <c r="L12" s="101" t="s">
        <v>244</v>
      </c>
      <c r="M12" s="101">
        <v>1</v>
      </c>
      <c r="N12" s="12">
        <f t="shared" si="0"/>
        <v>6</v>
      </c>
    </row>
    <row r="13" spans="1:14" x14ac:dyDescent="0.35">
      <c r="A13" s="112" t="s">
        <v>19</v>
      </c>
      <c r="B13" s="101">
        <v>1</v>
      </c>
      <c r="C13" s="101">
        <v>1</v>
      </c>
      <c r="D13" s="101">
        <v>1</v>
      </c>
      <c r="E13" s="101">
        <v>1</v>
      </c>
      <c r="F13" s="101" t="s">
        <v>244</v>
      </c>
      <c r="G13" s="101" t="s">
        <v>244</v>
      </c>
      <c r="H13" s="101" t="s">
        <v>244</v>
      </c>
      <c r="I13" s="101" t="s">
        <v>245</v>
      </c>
      <c r="J13" s="101">
        <v>1</v>
      </c>
      <c r="K13" s="101" t="s">
        <v>244</v>
      </c>
      <c r="L13" s="101">
        <v>1</v>
      </c>
      <c r="M13" s="101" t="s">
        <v>244</v>
      </c>
      <c r="N13" s="12">
        <f t="shared" si="0"/>
        <v>6</v>
      </c>
    </row>
    <row r="14" spans="1:14" x14ac:dyDescent="0.35">
      <c r="A14" s="112" t="s">
        <v>20</v>
      </c>
      <c r="B14" s="101" t="s">
        <v>244</v>
      </c>
      <c r="C14" s="101" t="s">
        <v>244</v>
      </c>
      <c r="D14" s="101">
        <v>1</v>
      </c>
      <c r="E14" s="101">
        <v>1</v>
      </c>
      <c r="F14" s="101" t="s">
        <v>244</v>
      </c>
      <c r="G14" s="101" t="s">
        <v>244</v>
      </c>
      <c r="H14" s="101">
        <v>1</v>
      </c>
      <c r="I14" s="101" t="s">
        <v>244</v>
      </c>
      <c r="J14" s="101">
        <v>1</v>
      </c>
      <c r="K14" s="101" t="s">
        <v>244</v>
      </c>
      <c r="L14" s="101" t="s">
        <v>244</v>
      </c>
      <c r="M14" s="101">
        <v>1</v>
      </c>
      <c r="N14" s="12">
        <f t="shared" si="0"/>
        <v>5</v>
      </c>
    </row>
    <row r="15" spans="1:14" x14ac:dyDescent="0.35">
      <c r="A15" s="112" t="s">
        <v>21</v>
      </c>
      <c r="B15" s="101" t="s">
        <v>244</v>
      </c>
      <c r="C15" s="101" t="s">
        <v>244</v>
      </c>
      <c r="D15" s="101">
        <v>1</v>
      </c>
      <c r="E15" s="101" t="s">
        <v>244</v>
      </c>
      <c r="F15" s="101" t="s">
        <v>244</v>
      </c>
      <c r="G15" s="101" t="s">
        <v>244</v>
      </c>
      <c r="H15" s="101">
        <v>1</v>
      </c>
      <c r="I15" s="101" t="s">
        <v>244</v>
      </c>
      <c r="J15" s="101">
        <v>1</v>
      </c>
      <c r="K15" s="101">
        <v>1</v>
      </c>
      <c r="L15" s="101" t="s">
        <v>244</v>
      </c>
      <c r="M15" s="101">
        <v>1</v>
      </c>
      <c r="N15" s="12">
        <f t="shared" si="0"/>
        <v>5</v>
      </c>
    </row>
    <row r="16" spans="1:14" x14ac:dyDescent="0.35">
      <c r="A16" s="112" t="s">
        <v>22</v>
      </c>
      <c r="B16" s="101" t="s">
        <v>244</v>
      </c>
      <c r="C16" s="101" t="s">
        <v>244</v>
      </c>
      <c r="D16" s="101">
        <v>1</v>
      </c>
      <c r="E16" s="101" t="s">
        <v>244</v>
      </c>
      <c r="F16" s="101" t="s">
        <v>244</v>
      </c>
      <c r="G16" s="101" t="s">
        <v>244</v>
      </c>
      <c r="H16" s="101" t="s">
        <v>244</v>
      </c>
      <c r="I16" s="101" t="s">
        <v>244</v>
      </c>
      <c r="J16" s="101" t="s">
        <v>244</v>
      </c>
      <c r="K16" s="101" t="s">
        <v>244</v>
      </c>
      <c r="L16" s="101">
        <v>1</v>
      </c>
      <c r="M16" s="101">
        <v>1</v>
      </c>
      <c r="N16" s="12">
        <f t="shared" si="0"/>
        <v>3</v>
      </c>
    </row>
    <row r="17" spans="1:14" x14ac:dyDescent="0.35">
      <c r="A17" s="112" t="s">
        <v>157</v>
      </c>
      <c r="B17" s="101" t="s">
        <v>244</v>
      </c>
      <c r="C17" s="101" t="s">
        <v>244</v>
      </c>
      <c r="D17" s="101" t="s">
        <v>246</v>
      </c>
      <c r="E17" s="101" t="s">
        <v>244</v>
      </c>
      <c r="F17" s="101" t="s">
        <v>244</v>
      </c>
      <c r="G17" s="101" t="s">
        <v>244</v>
      </c>
      <c r="H17" s="101" t="s">
        <v>244</v>
      </c>
      <c r="I17" s="101" t="s">
        <v>244</v>
      </c>
      <c r="J17" s="101">
        <v>1</v>
      </c>
      <c r="K17" s="101" t="s">
        <v>246</v>
      </c>
      <c r="L17" s="101" t="s">
        <v>244</v>
      </c>
      <c r="M17" s="101">
        <v>1</v>
      </c>
      <c r="N17" s="12">
        <f t="shared" si="0"/>
        <v>2</v>
      </c>
    </row>
    <row r="18" spans="1:14" x14ac:dyDescent="0.35">
      <c r="A18" s="112" t="s">
        <v>24</v>
      </c>
      <c r="B18" s="101">
        <v>1</v>
      </c>
      <c r="C18" s="101">
        <v>1</v>
      </c>
      <c r="D18" s="101">
        <v>1</v>
      </c>
      <c r="E18" s="101">
        <v>1</v>
      </c>
      <c r="F18" s="101" t="s">
        <v>244</v>
      </c>
      <c r="G18" s="101" t="s">
        <v>244</v>
      </c>
      <c r="H18" s="101">
        <v>1</v>
      </c>
      <c r="I18" s="101" t="s">
        <v>244</v>
      </c>
      <c r="J18" s="101">
        <v>1</v>
      </c>
      <c r="K18" s="101" t="s">
        <v>246</v>
      </c>
      <c r="L18" s="101">
        <v>1</v>
      </c>
      <c r="M18" s="101" t="s">
        <v>244</v>
      </c>
      <c r="N18" s="12">
        <f t="shared" si="0"/>
        <v>7</v>
      </c>
    </row>
    <row r="19" spans="1:14" x14ac:dyDescent="0.35">
      <c r="A19" s="112" t="s">
        <v>25</v>
      </c>
      <c r="B19" s="101" t="s">
        <v>244</v>
      </c>
      <c r="C19" s="101" t="s">
        <v>244</v>
      </c>
      <c r="D19" s="101">
        <v>1</v>
      </c>
      <c r="E19" s="101" t="s">
        <v>244</v>
      </c>
      <c r="F19" s="101" t="s">
        <v>244</v>
      </c>
      <c r="G19" s="101" t="s">
        <v>244</v>
      </c>
      <c r="H19" s="101">
        <v>1</v>
      </c>
      <c r="I19" s="101">
        <v>1</v>
      </c>
      <c r="J19" s="101" t="s">
        <v>246</v>
      </c>
      <c r="K19" s="101">
        <v>1</v>
      </c>
      <c r="L19" s="101" t="s">
        <v>244</v>
      </c>
      <c r="M19" s="101" t="s">
        <v>244</v>
      </c>
      <c r="N19" s="12">
        <f t="shared" si="0"/>
        <v>4</v>
      </c>
    </row>
    <row r="20" spans="1:14" x14ac:dyDescent="0.35">
      <c r="A20" s="112" t="s">
        <v>158</v>
      </c>
      <c r="B20" s="101">
        <v>0</v>
      </c>
      <c r="C20" s="101" t="s">
        <v>244</v>
      </c>
      <c r="D20" s="101" t="s">
        <v>244</v>
      </c>
      <c r="E20" s="101" t="s">
        <v>244</v>
      </c>
      <c r="F20" s="101">
        <v>1</v>
      </c>
      <c r="G20" s="101">
        <v>0</v>
      </c>
      <c r="H20" s="101" t="s">
        <v>244</v>
      </c>
      <c r="I20" s="101">
        <v>1</v>
      </c>
      <c r="J20" s="101">
        <v>1</v>
      </c>
      <c r="K20" s="101" t="s">
        <v>244</v>
      </c>
      <c r="L20" s="101" t="s">
        <v>244</v>
      </c>
      <c r="M20" s="101">
        <v>1</v>
      </c>
      <c r="N20" s="12">
        <f t="shared" si="0"/>
        <v>4</v>
      </c>
    </row>
    <row r="21" spans="1:14" x14ac:dyDescent="0.35">
      <c r="A21" s="112" t="s">
        <v>27</v>
      </c>
      <c r="B21" s="101" t="s">
        <v>244</v>
      </c>
      <c r="C21" s="101" t="s">
        <v>244</v>
      </c>
      <c r="D21" s="101">
        <v>1</v>
      </c>
      <c r="E21" s="101" t="s">
        <v>244</v>
      </c>
      <c r="F21" s="101" t="s">
        <v>244</v>
      </c>
      <c r="G21" s="101" t="s">
        <v>246</v>
      </c>
      <c r="H21" s="101">
        <v>1</v>
      </c>
      <c r="I21" s="101">
        <v>1</v>
      </c>
      <c r="J21" s="101">
        <v>1</v>
      </c>
      <c r="K21" s="101">
        <v>1</v>
      </c>
      <c r="L21" s="101" t="s">
        <v>244</v>
      </c>
      <c r="M21" s="101">
        <v>1</v>
      </c>
      <c r="N21" s="12">
        <f t="shared" si="0"/>
        <v>6</v>
      </c>
    </row>
    <row r="22" spans="1:14" x14ac:dyDescent="0.35">
      <c r="A22" s="112" t="s">
        <v>28</v>
      </c>
      <c r="B22" s="101">
        <v>0</v>
      </c>
      <c r="C22" s="101" t="s">
        <v>244</v>
      </c>
      <c r="D22" s="101" t="s">
        <v>244</v>
      </c>
      <c r="E22" s="101" t="s">
        <v>244</v>
      </c>
      <c r="F22" s="101">
        <v>1</v>
      </c>
      <c r="G22" s="101" t="s">
        <v>244</v>
      </c>
      <c r="H22" s="101" t="s">
        <v>244</v>
      </c>
      <c r="I22" s="101" t="s">
        <v>246</v>
      </c>
      <c r="J22" s="101">
        <v>0</v>
      </c>
      <c r="K22" s="101" t="s">
        <v>246</v>
      </c>
      <c r="L22" s="101">
        <v>0</v>
      </c>
      <c r="M22" s="101">
        <v>1</v>
      </c>
      <c r="N22" s="12">
        <f t="shared" si="0"/>
        <v>2</v>
      </c>
    </row>
    <row r="23" spans="1:14" x14ac:dyDescent="0.35">
      <c r="A23" s="112" t="s">
        <v>159</v>
      </c>
      <c r="B23" s="101" t="s">
        <v>244</v>
      </c>
      <c r="C23" s="101" t="s">
        <v>244</v>
      </c>
      <c r="D23" s="101" t="s">
        <v>244</v>
      </c>
      <c r="E23" s="101" t="s">
        <v>244</v>
      </c>
      <c r="F23" s="101">
        <v>1</v>
      </c>
      <c r="G23" s="101" t="s">
        <v>244</v>
      </c>
      <c r="H23" s="101" t="s">
        <v>244</v>
      </c>
      <c r="I23" s="101" t="s">
        <v>245</v>
      </c>
      <c r="J23" s="101" t="s">
        <v>244</v>
      </c>
      <c r="K23" s="101" t="s">
        <v>244</v>
      </c>
      <c r="L23" s="101" t="s">
        <v>244</v>
      </c>
      <c r="M23" s="101">
        <v>1</v>
      </c>
      <c r="N23" s="12">
        <f t="shared" si="0"/>
        <v>2</v>
      </c>
    </row>
    <row r="24" spans="1:14" x14ac:dyDescent="0.35">
      <c r="A24" s="112" t="s">
        <v>30</v>
      </c>
      <c r="B24" s="101" t="s">
        <v>244</v>
      </c>
      <c r="C24" s="101" t="s">
        <v>244</v>
      </c>
      <c r="D24" s="101">
        <v>1</v>
      </c>
      <c r="E24" s="101" t="s">
        <v>244</v>
      </c>
      <c r="F24" s="101" t="s">
        <v>245</v>
      </c>
      <c r="G24" s="101" t="s">
        <v>244</v>
      </c>
      <c r="H24" s="101" t="s">
        <v>244</v>
      </c>
      <c r="I24" s="101">
        <v>1</v>
      </c>
      <c r="J24" s="101" t="s">
        <v>244</v>
      </c>
      <c r="K24" s="101">
        <v>1</v>
      </c>
      <c r="L24" s="101" t="s">
        <v>244</v>
      </c>
      <c r="M24" s="101">
        <v>1</v>
      </c>
      <c r="N24" s="12">
        <f t="shared" si="0"/>
        <v>4</v>
      </c>
    </row>
    <row r="25" spans="1:14" x14ac:dyDescent="0.35">
      <c r="A25" s="112" t="s">
        <v>160</v>
      </c>
      <c r="B25" s="101" t="s">
        <v>244</v>
      </c>
      <c r="C25" s="101">
        <v>0</v>
      </c>
      <c r="D25" s="101">
        <v>1</v>
      </c>
      <c r="E25" s="101" t="s">
        <v>244</v>
      </c>
      <c r="F25" s="101">
        <v>1</v>
      </c>
      <c r="G25" s="101" t="s">
        <v>244</v>
      </c>
      <c r="H25" s="101" t="s">
        <v>244</v>
      </c>
      <c r="I25" s="101" t="s">
        <v>246</v>
      </c>
      <c r="J25" s="101" t="s">
        <v>244</v>
      </c>
      <c r="K25" s="101" t="s">
        <v>244</v>
      </c>
      <c r="L25" s="101" t="s">
        <v>244</v>
      </c>
      <c r="M25" s="101">
        <v>1</v>
      </c>
      <c r="N25" s="12">
        <f t="shared" si="0"/>
        <v>3</v>
      </c>
    </row>
    <row r="26" spans="1:14" x14ac:dyDescent="0.35">
      <c r="A26" s="112" t="s">
        <v>32</v>
      </c>
      <c r="B26" s="101" t="s">
        <v>244</v>
      </c>
      <c r="C26" s="101">
        <v>0</v>
      </c>
      <c r="D26" s="101">
        <v>1</v>
      </c>
      <c r="E26" s="101" t="s">
        <v>244</v>
      </c>
      <c r="F26" s="101" t="s">
        <v>244</v>
      </c>
      <c r="G26" s="101" t="s">
        <v>244</v>
      </c>
      <c r="H26" s="101">
        <v>1</v>
      </c>
      <c r="I26" s="101">
        <v>1</v>
      </c>
      <c r="J26" s="101">
        <v>1</v>
      </c>
      <c r="K26" s="101" t="s">
        <v>244</v>
      </c>
      <c r="L26" s="101" t="s">
        <v>244</v>
      </c>
      <c r="M26" s="101">
        <v>1</v>
      </c>
      <c r="N26" s="12">
        <f t="shared" si="0"/>
        <v>5</v>
      </c>
    </row>
    <row r="27" spans="1:14" x14ac:dyDescent="0.35">
      <c r="A27" s="112" t="s">
        <v>33</v>
      </c>
      <c r="B27" s="101" t="s">
        <v>244</v>
      </c>
      <c r="C27" s="101" t="s">
        <v>244</v>
      </c>
      <c r="D27" s="101">
        <v>1</v>
      </c>
      <c r="E27" s="101" t="s">
        <v>244</v>
      </c>
      <c r="F27" s="101" t="s">
        <v>244</v>
      </c>
      <c r="G27" s="101" t="s">
        <v>244</v>
      </c>
      <c r="H27" s="101">
        <v>1</v>
      </c>
      <c r="I27" s="101">
        <v>1</v>
      </c>
      <c r="J27" s="101">
        <v>1</v>
      </c>
      <c r="K27" s="101">
        <v>1</v>
      </c>
      <c r="L27" s="101">
        <v>0</v>
      </c>
      <c r="M27" s="101">
        <v>1</v>
      </c>
      <c r="N27" s="12">
        <f t="shared" si="0"/>
        <v>6</v>
      </c>
    </row>
    <row r="28" spans="1:14" x14ac:dyDescent="0.35">
      <c r="A28" s="112" t="s">
        <v>34</v>
      </c>
      <c r="B28" s="101" t="s">
        <v>244</v>
      </c>
      <c r="C28" s="101" t="s">
        <v>244</v>
      </c>
      <c r="D28" s="101">
        <v>1</v>
      </c>
      <c r="E28" s="101" t="s">
        <v>244</v>
      </c>
      <c r="F28" s="101" t="s">
        <v>244</v>
      </c>
      <c r="G28" s="101" t="s">
        <v>244</v>
      </c>
      <c r="H28" s="101">
        <v>1</v>
      </c>
      <c r="I28" s="101">
        <v>1</v>
      </c>
      <c r="J28" s="101">
        <v>1</v>
      </c>
      <c r="K28" s="101">
        <v>1</v>
      </c>
      <c r="L28" s="101">
        <v>1</v>
      </c>
      <c r="M28" s="101">
        <v>1</v>
      </c>
      <c r="N28" s="12">
        <f t="shared" si="0"/>
        <v>7</v>
      </c>
    </row>
    <row r="29" spans="1:14" x14ac:dyDescent="0.35">
      <c r="A29" s="112" t="s">
        <v>35</v>
      </c>
      <c r="B29" s="101" t="s">
        <v>244</v>
      </c>
      <c r="C29" s="101" t="s">
        <v>244</v>
      </c>
      <c r="D29" s="101">
        <v>1</v>
      </c>
      <c r="E29" s="101" t="s">
        <v>244</v>
      </c>
      <c r="F29" s="101" t="s">
        <v>244</v>
      </c>
      <c r="G29" s="101" t="s">
        <v>244</v>
      </c>
      <c r="H29" s="101" t="s">
        <v>244</v>
      </c>
      <c r="I29" s="101" t="s">
        <v>247</v>
      </c>
      <c r="J29" s="101" t="s">
        <v>245</v>
      </c>
      <c r="K29" s="101" t="s">
        <v>245</v>
      </c>
      <c r="L29" s="101" t="s">
        <v>244</v>
      </c>
      <c r="M29" s="101" t="s">
        <v>244</v>
      </c>
      <c r="N29" s="12">
        <f t="shared" si="0"/>
        <v>1</v>
      </c>
    </row>
    <row r="30" spans="1:14" x14ac:dyDescent="0.35">
      <c r="A30" s="112" t="s">
        <v>36</v>
      </c>
      <c r="B30" s="101">
        <v>1</v>
      </c>
      <c r="C30" s="101" t="s">
        <v>244</v>
      </c>
      <c r="D30" s="101">
        <v>1</v>
      </c>
      <c r="E30" s="101">
        <v>1</v>
      </c>
      <c r="F30" s="101" t="s">
        <v>244</v>
      </c>
      <c r="G30" s="101" t="s">
        <v>244</v>
      </c>
      <c r="H30" s="101">
        <v>1</v>
      </c>
      <c r="I30" s="101">
        <v>0</v>
      </c>
      <c r="J30" s="101">
        <v>1</v>
      </c>
      <c r="K30" s="101" t="s">
        <v>245</v>
      </c>
      <c r="L30" s="101">
        <v>1</v>
      </c>
      <c r="M30" s="101" t="s">
        <v>246</v>
      </c>
      <c r="N30" s="12">
        <f t="shared" si="0"/>
        <v>6</v>
      </c>
    </row>
    <row r="31" spans="1:14" x14ac:dyDescent="0.35">
      <c r="A31" s="112" t="s">
        <v>37</v>
      </c>
      <c r="B31" s="101" t="s">
        <v>244</v>
      </c>
      <c r="C31" s="101" t="s">
        <v>244</v>
      </c>
      <c r="D31" s="101">
        <v>1</v>
      </c>
      <c r="E31" s="101" t="s">
        <v>244</v>
      </c>
      <c r="F31" s="101" t="s">
        <v>244</v>
      </c>
      <c r="G31" s="101" t="s">
        <v>244</v>
      </c>
      <c r="H31" s="101" t="s">
        <v>244</v>
      </c>
      <c r="I31" s="101" t="s">
        <v>246</v>
      </c>
      <c r="J31" s="101">
        <v>1</v>
      </c>
      <c r="K31" s="101">
        <v>1</v>
      </c>
      <c r="L31" s="101" t="s">
        <v>246</v>
      </c>
      <c r="M31" s="101">
        <v>1</v>
      </c>
      <c r="N31" s="12">
        <f t="shared" si="0"/>
        <v>4</v>
      </c>
    </row>
    <row r="32" spans="1:14" x14ac:dyDescent="0.35">
      <c r="A32" s="112" t="s">
        <v>162</v>
      </c>
      <c r="B32" s="101" t="s">
        <v>244</v>
      </c>
      <c r="C32" s="101" t="s">
        <v>244</v>
      </c>
      <c r="D32" s="101" t="s">
        <v>244</v>
      </c>
      <c r="E32" s="101">
        <v>0</v>
      </c>
      <c r="F32" s="101">
        <v>1</v>
      </c>
      <c r="G32" s="101" t="s">
        <v>244</v>
      </c>
      <c r="H32" s="101" t="s">
        <v>244</v>
      </c>
      <c r="I32" s="101">
        <v>1</v>
      </c>
      <c r="J32" s="101">
        <v>1</v>
      </c>
      <c r="K32" s="101" t="s">
        <v>244</v>
      </c>
      <c r="L32" s="101" t="s">
        <v>246</v>
      </c>
      <c r="M32" s="101">
        <v>1</v>
      </c>
      <c r="N32" s="12">
        <f t="shared" si="0"/>
        <v>4</v>
      </c>
    </row>
    <row r="33" spans="1:14" x14ac:dyDescent="0.35">
      <c r="A33" s="112" t="s">
        <v>163</v>
      </c>
      <c r="B33" s="101" t="s">
        <v>244</v>
      </c>
      <c r="C33" s="101" t="s">
        <v>244</v>
      </c>
      <c r="D33" s="101" t="s">
        <v>244</v>
      </c>
      <c r="E33" s="101" t="s">
        <v>244</v>
      </c>
      <c r="F33" s="101">
        <v>1</v>
      </c>
      <c r="G33" s="101" t="s">
        <v>244</v>
      </c>
      <c r="H33" s="101" t="s">
        <v>244</v>
      </c>
      <c r="I33" s="101" t="s">
        <v>245</v>
      </c>
      <c r="J33" s="101">
        <v>1</v>
      </c>
      <c r="K33" s="101" t="s">
        <v>244</v>
      </c>
      <c r="L33" s="101" t="s">
        <v>244</v>
      </c>
      <c r="M33" s="101">
        <v>1</v>
      </c>
      <c r="N33" s="12">
        <f t="shared" si="0"/>
        <v>3</v>
      </c>
    </row>
    <row r="34" spans="1:14" x14ac:dyDescent="0.35">
      <c r="A34" s="112" t="s">
        <v>161</v>
      </c>
      <c r="B34" s="101" t="s">
        <v>244</v>
      </c>
      <c r="C34" s="101" t="s">
        <v>244</v>
      </c>
      <c r="D34" s="101" t="s">
        <v>244</v>
      </c>
      <c r="E34" s="101" t="s">
        <v>244</v>
      </c>
      <c r="F34" s="101">
        <v>1</v>
      </c>
      <c r="G34" s="101" t="s">
        <v>244</v>
      </c>
      <c r="H34" s="101" t="s">
        <v>244</v>
      </c>
      <c r="I34" s="101" t="s">
        <v>244</v>
      </c>
      <c r="J34" s="101">
        <v>1</v>
      </c>
      <c r="K34" s="101" t="s">
        <v>244</v>
      </c>
      <c r="L34" s="101" t="s">
        <v>244</v>
      </c>
      <c r="M34" s="101">
        <v>1</v>
      </c>
      <c r="N34" s="12">
        <f t="shared" si="0"/>
        <v>3</v>
      </c>
    </row>
    <row r="35" spans="1:14" x14ac:dyDescent="0.35">
      <c r="A35" s="112" t="s">
        <v>41</v>
      </c>
      <c r="B35" s="101" t="s">
        <v>244</v>
      </c>
      <c r="C35" s="101" t="s">
        <v>244</v>
      </c>
      <c r="D35" s="101">
        <v>1</v>
      </c>
      <c r="E35" s="101" t="s">
        <v>244</v>
      </c>
      <c r="F35" s="101">
        <v>1</v>
      </c>
      <c r="G35" s="101" t="s">
        <v>244</v>
      </c>
      <c r="H35" s="101" t="s">
        <v>244</v>
      </c>
      <c r="I35" s="101" t="s">
        <v>244</v>
      </c>
      <c r="J35" s="101">
        <v>1</v>
      </c>
      <c r="K35" s="101" t="s">
        <v>244</v>
      </c>
      <c r="L35" s="101" t="s">
        <v>244</v>
      </c>
      <c r="M35" s="101">
        <v>1</v>
      </c>
      <c r="N35" s="12">
        <f t="shared" si="0"/>
        <v>4</v>
      </c>
    </row>
    <row r="36" spans="1:14" x14ac:dyDescent="0.35">
      <c r="A36" s="112" t="s">
        <v>42</v>
      </c>
      <c r="B36" s="101" t="s">
        <v>244</v>
      </c>
      <c r="C36" s="101" t="s">
        <v>244</v>
      </c>
      <c r="D36" s="101" t="s">
        <v>244</v>
      </c>
      <c r="E36" s="101" t="s">
        <v>244</v>
      </c>
      <c r="F36" s="101">
        <v>1</v>
      </c>
      <c r="G36" s="101" t="s">
        <v>244</v>
      </c>
      <c r="H36" s="101" t="s">
        <v>244</v>
      </c>
      <c r="I36" s="101">
        <v>1</v>
      </c>
      <c r="J36" s="101" t="s">
        <v>244</v>
      </c>
      <c r="K36" s="101" t="s">
        <v>244</v>
      </c>
      <c r="L36" s="101" t="s">
        <v>244</v>
      </c>
      <c r="M36" s="101">
        <v>1</v>
      </c>
      <c r="N36" s="12">
        <f t="shared" si="0"/>
        <v>3</v>
      </c>
    </row>
    <row r="37" spans="1:14" x14ac:dyDescent="0.35">
      <c r="A37" s="112" t="s">
        <v>43</v>
      </c>
      <c r="B37" s="101">
        <v>1</v>
      </c>
      <c r="C37" s="101">
        <v>1</v>
      </c>
      <c r="D37" s="101">
        <v>1</v>
      </c>
      <c r="E37" s="101" t="s">
        <v>244</v>
      </c>
      <c r="F37" s="101" t="s">
        <v>244</v>
      </c>
      <c r="G37" s="101">
        <v>1</v>
      </c>
      <c r="H37" s="101" t="s">
        <v>244</v>
      </c>
      <c r="I37" s="101">
        <v>1</v>
      </c>
      <c r="J37" s="101">
        <v>1</v>
      </c>
      <c r="K37" s="101" t="s">
        <v>244</v>
      </c>
      <c r="L37" s="101" t="s">
        <v>244</v>
      </c>
      <c r="M37" s="101" t="s">
        <v>244</v>
      </c>
      <c r="N37" s="12">
        <f t="shared" si="0"/>
        <v>6</v>
      </c>
    </row>
    <row r="38" spans="1:14" x14ac:dyDescent="0.35">
      <c r="A38" s="126" t="s">
        <v>44</v>
      </c>
      <c r="B38" s="127" t="s">
        <v>244</v>
      </c>
      <c r="C38" s="127" t="s">
        <v>244</v>
      </c>
      <c r="D38" s="127">
        <v>1</v>
      </c>
      <c r="E38" s="127" t="s">
        <v>244</v>
      </c>
      <c r="F38" s="127" t="s">
        <v>244</v>
      </c>
      <c r="G38" s="127" t="s">
        <v>244</v>
      </c>
      <c r="H38" s="127">
        <v>1</v>
      </c>
      <c r="I38" s="127">
        <v>1</v>
      </c>
      <c r="J38" s="127" t="s">
        <v>246</v>
      </c>
      <c r="K38" s="127" t="s">
        <v>244</v>
      </c>
      <c r="L38" s="127" t="s">
        <v>244</v>
      </c>
      <c r="M38" s="127">
        <v>1</v>
      </c>
      <c r="N38" s="128">
        <f t="shared" si="0"/>
        <v>4</v>
      </c>
    </row>
    <row r="39" spans="1:14" x14ac:dyDescent="0.35">
      <c r="A39" s="112"/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2">
        <f>SUM(N6:N38)</f>
        <v>136</v>
      </c>
    </row>
    <row r="40" spans="1:14" x14ac:dyDescent="0.35">
      <c r="A40" s="131" t="s">
        <v>248</v>
      </c>
      <c r="B40" s="132"/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</row>
    <row r="41" spans="1:14" x14ac:dyDescent="0.35">
      <c r="A41" s="52"/>
      <c r="B41" s="132"/>
      <c r="C41" s="132"/>
      <c r="D41" s="132"/>
      <c r="E41" s="132"/>
      <c r="F41" s="132"/>
      <c r="G41" s="132"/>
      <c r="H41" s="132"/>
      <c r="I41" s="132"/>
      <c r="J41" s="132"/>
      <c r="K41" s="132"/>
      <c r="L41" s="132"/>
      <c r="M41" s="132"/>
    </row>
    <row r="42" spans="1:14" x14ac:dyDescent="0.35">
      <c r="A42" s="133" t="s">
        <v>249</v>
      </c>
      <c r="B42" s="133"/>
      <c r="C42" s="133"/>
      <c r="D42" s="133"/>
      <c r="E42" s="133"/>
      <c r="F42" s="133"/>
      <c r="G42" s="133"/>
      <c r="H42" s="133"/>
      <c r="I42" s="133"/>
      <c r="J42" s="133"/>
      <c r="K42" s="133"/>
      <c r="L42" s="133"/>
      <c r="M42" s="133"/>
    </row>
    <row r="43" spans="1:14" x14ac:dyDescent="0.35">
      <c r="A43" s="133" t="s">
        <v>250</v>
      </c>
      <c r="B43" s="133"/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133"/>
    </row>
    <row r="44" spans="1:14" x14ac:dyDescent="0.35">
      <c r="A44" s="133" t="s">
        <v>251</v>
      </c>
      <c r="B44" s="133"/>
      <c r="C44" s="133"/>
      <c r="D44" s="133"/>
      <c r="E44" s="133"/>
      <c r="F44" s="133"/>
      <c r="G44" s="133"/>
      <c r="H44" s="133"/>
      <c r="I44" s="133"/>
      <c r="J44" s="133"/>
      <c r="K44" s="133"/>
      <c r="L44" s="131"/>
      <c r="M44" s="131"/>
    </row>
    <row r="45" spans="1:14" x14ac:dyDescent="0.35">
      <c r="A45" s="133" t="s">
        <v>252</v>
      </c>
      <c r="B45" s="133"/>
      <c r="C45" s="133"/>
      <c r="D45" s="133"/>
      <c r="E45" s="133"/>
      <c r="F45" s="133"/>
      <c r="G45" s="133"/>
      <c r="H45" s="133"/>
      <c r="I45" s="133"/>
      <c r="J45" s="133"/>
      <c r="K45" s="133"/>
      <c r="L45" s="131"/>
      <c r="M45" s="131"/>
    </row>
    <row r="46" spans="1:14" x14ac:dyDescent="0.35">
      <c r="A46" s="133" t="s">
        <v>253</v>
      </c>
      <c r="B46" s="133"/>
      <c r="C46" s="133"/>
      <c r="D46" s="133"/>
      <c r="E46" s="133"/>
      <c r="F46" s="133"/>
      <c r="G46" s="133"/>
      <c r="H46" s="133"/>
      <c r="I46" s="133"/>
      <c r="J46" s="133"/>
      <c r="K46" s="133"/>
      <c r="L46" s="131"/>
      <c r="M46" s="131"/>
    </row>
    <row r="47" spans="1:14" x14ac:dyDescent="0.35">
      <c r="A47" s="133" t="s">
        <v>254</v>
      </c>
      <c r="B47" s="133"/>
      <c r="C47" s="133"/>
      <c r="D47" s="133"/>
      <c r="E47" s="133"/>
      <c r="F47" s="133"/>
      <c r="G47" s="133"/>
      <c r="H47" s="133"/>
      <c r="I47" s="133"/>
      <c r="J47" s="133"/>
      <c r="K47" s="133"/>
      <c r="L47" s="131"/>
      <c r="M47" s="131"/>
    </row>
    <row r="48" spans="1:14" x14ac:dyDescent="0.35">
      <c r="A48" s="133" t="s">
        <v>255</v>
      </c>
      <c r="B48" s="133"/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1"/>
    </row>
    <row r="49" spans="1:13" x14ac:dyDescent="0.35">
      <c r="A49" s="133" t="s">
        <v>256</v>
      </c>
      <c r="B49" s="133"/>
      <c r="C49" s="133"/>
      <c r="D49" s="133"/>
      <c r="E49" s="133"/>
      <c r="F49" s="133"/>
      <c r="G49" s="133"/>
      <c r="H49" s="133"/>
      <c r="I49" s="133"/>
      <c r="J49" s="133"/>
      <c r="K49" s="133"/>
      <c r="L49" s="131"/>
      <c r="M49" s="131"/>
    </row>
    <row r="50" spans="1:13" x14ac:dyDescent="0.35">
      <c r="A50" s="133" t="s">
        <v>257</v>
      </c>
      <c r="B50" s="133"/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1"/>
    </row>
    <row r="51" spans="1:13" x14ac:dyDescent="0.35">
      <c r="A51" s="133" t="s">
        <v>258</v>
      </c>
      <c r="B51" s="133"/>
      <c r="C51" s="133"/>
      <c r="D51" s="133"/>
      <c r="E51" s="133"/>
      <c r="F51" s="133"/>
      <c r="G51" s="133"/>
      <c r="H51" s="133"/>
      <c r="I51" s="133"/>
      <c r="J51" s="133"/>
      <c r="K51" s="133"/>
      <c r="L51" s="131"/>
      <c r="M51" s="131"/>
    </row>
    <row r="52" spans="1:13" x14ac:dyDescent="0.35">
      <c r="A52" s="133" t="s">
        <v>259</v>
      </c>
      <c r="B52" s="133"/>
      <c r="C52" s="133"/>
      <c r="D52" s="133"/>
      <c r="E52" s="133"/>
      <c r="F52" s="133"/>
      <c r="G52" s="133"/>
      <c r="H52" s="133"/>
      <c r="I52" s="133"/>
      <c r="J52" s="133"/>
      <c r="K52" s="133"/>
      <c r="L52" s="133"/>
      <c r="M52" s="131"/>
    </row>
    <row r="53" spans="1:13" x14ac:dyDescent="0.35">
      <c r="A53" s="133" t="s">
        <v>260</v>
      </c>
      <c r="B53" s="133"/>
      <c r="C53" s="133"/>
      <c r="D53" s="133"/>
      <c r="E53" s="133"/>
      <c r="F53" s="133"/>
      <c r="G53" s="133"/>
      <c r="H53" s="133"/>
      <c r="I53" s="133"/>
      <c r="J53" s="133"/>
      <c r="K53" s="133"/>
      <c r="L53" s="131"/>
      <c r="M53" s="131"/>
    </row>
    <row r="54" spans="1:13" x14ac:dyDescent="0.35">
      <c r="A54" s="131"/>
      <c r="B54" s="131"/>
      <c r="C54" s="131"/>
      <c r="D54" s="131"/>
      <c r="E54" s="131"/>
      <c r="F54" s="131"/>
      <c r="G54" s="131"/>
      <c r="H54" s="131"/>
      <c r="I54" s="131"/>
      <c r="J54" s="131"/>
      <c r="K54" s="131"/>
      <c r="L54" s="131"/>
      <c r="M54" s="131"/>
    </row>
    <row r="55" spans="1:13" x14ac:dyDescent="0.35">
      <c r="A55" s="131" t="s">
        <v>261</v>
      </c>
      <c r="B55" s="131"/>
      <c r="C55" s="131"/>
      <c r="D55" s="131"/>
      <c r="E55" s="131"/>
      <c r="F55" s="131"/>
      <c r="G55" s="131"/>
      <c r="H55" s="131"/>
      <c r="I55" s="131"/>
      <c r="J55" s="131"/>
      <c r="K55" s="131"/>
      <c r="L55" s="131"/>
      <c r="M55" s="131"/>
    </row>
    <row r="56" spans="1:13" x14ac:dyDescent="0.35">
      <c r="A56" s="131" t="s">
        <v>276</v>
      </c>
      <c r="B56" s="131"/>
      <c r="C56" s="131"/>
      <c r="D56" s="131"/>
      <c r="E56" s="131"/>
      <c r="F56" s="131"/>
      <c r="G56" s="131"/>
      <c r="H56" s="131"/>
      <c r="I56" s="131"/>
      <c r="J56" s="131"/>
      <c r="K56" s="131"/>
      <c r="L56" s="131"/>
      <c r="M56" s="131"/>
    </row>
    <row r="57" spans="1:13" x14ac:dyDescent="0.35">
      <c r="A57" s="112"/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</row>
  </sheetData>
  <mergeCells count="12">
    <mergeCell ref="A53:K53"/>
    <mergeCell ref="A42:M42"/>
    <mergeCell ref="A43:M43"/>
    <mergeCell ref="A44:K44"/>
    <mergeCell ref="A45:K45"/>
    <mergeCell ref="A46:K46"/>
    <mergeCell ref="A47:K47"/>
    <mergeCell ref="A48:L48"/>
    <mergeCell ref="A49:K49"/>
    <mergeCell ref="A50:L50"/>
    <mergeCell ref="A51:K51"/>
    <mergeCell ref="A52:L5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23070-4D82-4B08-8AA7-68E5E0602BB0}">
  <dimension ref="A1:T80"/>
  <sheetViews>
    <sheetView zoomScale="110" zoomScaleNormal="110" workbookViewId="0">
      <selection activeCell="D4" sqref="D4"/>
    </sheetView>
  </sheetViews>
  <sheetFormatPr baseColWidth="10" defaultRowHeight="14.5" x14ac:dyDescent="0.35"/>
  <cols>
    <col min="1" max="1" width="27.453125" style="30" customWidth="1"/>
    <col min="2" max="6" width="10.90625" style="30"/>
    <col min="7" max="8" width="10.90625" style="30" customWidth="1"/>
    <col min="9" max="9" width="11.7265625" style="30" customWidth="1"/>
    <col min="10" max="13" width="10.90625" style="30" customWidth="1"/>
    <col min="14" max="14" width="11.81640625" style="30" customWidth="1"/>
    <col min="15" max="15" width="10.90625" style="30"/>
    <col min="16" max="17" width="12.1796875" style="30" customWidth="1"/>
    <col min="18" max="20" width="10.90625" style="30"/>
  </cols>
  <sheetData>
    <row r="1" spans="1:20" x14ac:dyDescent="0.35">
      <c r="A1" s="38" t="s">
        <v>168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9"/>
    </row>
    <row r="2" spans="1:20" x14ac:dyDescent="0.35">
      <c r="A2" s="38" t="s">
        <v>169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9"/>
    </row>
    <row r="3" spans="1:20" x14ac:dyDescent="0.35">
      <c r="A3" s="38" t="s">
        <v>266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9"/>
    </row>
    <row r="4" spans="1:20" x14ac:dyDescent="0.35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9"/>
    </row>
    <row r="5" spans="1:20" x14ac:dyDescent="0.35">
      <c r="A5" s="31"/>
      <c r="B5" s="32" t="s">
        <v>268</v>
      </c>
      <c r="C5" s="32" t="s">
        <v>170</v>
      </c>
      <c r="D5" s="32" t="s">
        <v>171</v>
      </c>
      <c r="E5" s="32" t="s">
        <v>172</v>
      </c>
      <c r="F5" s="32" t="s">
        <v>173</v>
      </c>
      <c r="G5" s="32" t="s">
        <v>174</v>
      </c>
      <c r="H5" s="32" t="s">
        <v>175</v>
      </c>
      <c r="I5" s="32" t="s">
        <v>176</v>
      </c>
      <c r="J5" s="32" t="s">
        <v>177</v>
      </c>
      <c r="K5" s="32" t="s">
        <v>178</v>
      </c>
      <c r="L5" s="32" t="s">
        <v>178</v>
      </c>
      <c r="M5" s="32" t="s">
        <v>179</v>
      </c>
      <c r="N5" s="32" t="s">
        <v>179</v>
      </c>
      <c r="O5" s="33" t="s">
        <v>180</v>
      </c>
      <c r="P5" s="32" t="s">
        <v>181</v>
      </c>
      <c r="Q5" s="32" t="s">
        <v>181</v>
      </c>
      <c r="R5" s="34" t="s">
        <v>182</v>
      </c>
      <c r="S5" s="35" t="s">
        <v>183</v>
      </c>
      <c r="T5" s="35" t="s">
        <v>184</v>
      </c>
    </row>
    <row r="6" spans="1:20" x14ac:dyDescent="0.35">
      <c r="A6" s="36" t="s">
        <v>185</v>
      </c>
      <c r="B6" s="37"/>
      <c r="C6" s="37" t="s">
        <v>186</v>
      </c>
      <c r="D6" s="38"/>
      <c r="E6" s="37"/>
      <c r="F6" s="37"/>
      <c r="G6" s="37"/>
      <c r="H6" s="37"/>
      <c r="I6" s="37"/>
      <c r="J6" s="37" t="s">
        <v>187</v>
      </c>
      <c r="K6" s="37" t="s">
        <v>304</v>
      </c>
      <c r="L6" s="37" t="s">
        <v>188</v>
      </c>
      <c r="M6" s="37" t="s">
        <v>267</v>
      </c>
      <c r="N6" s="37" t="s">
        <v>189</v>
      </c>
      <c r="O6" s="39"/>
      <c r="P6" s="37" t="s">
        <v>190</v>
      </c>
      <c r="Q6" s="37" t="s">
        <v>189</v>
      </c>
      <c r="R6" s="40"/>
      <c r="S6" s="41" t="s">
        <v>191</v>
      </c>
      <c r="T6" s="37" t="s">
        <v>192</v>
      </c>
    </row>
    <row r="7" spans="1:20" x14ac:dyDescent="0.35">
      <c r="A7" s="42"/>
      <c r="B7" s="43" t="s">
        <v>193</v>
      </c>
      <c r="C7" s="43" t="s">
        <v>194</v>
      </c>
      <c r="D7" s="44" t="s">
        <v>195</v>
      </c>
      <c r="E7" s="43" t="s">
        <v>196</v>
      </c>
      <c r="F7" s="43" t="s">
        <v>197</v>
      </c>
      <c r="G7" s="43" t="s">
        <v>198</v>
      </c>
      <c r="H7" s="43" t="s">
        <v>199</v>
      </c>
      <c r="I7" s="43" t="s">
        <v>200</v>
      </c>
      <c r="J7" s="43" t="s">
        <v>201</v>
      </c>
      <c r="K7" s="43" t="s">
        <v>201</v>
      </c>
      <c r="L7" s="43" t="s">
        <v>201</v>
      </c>
      <c r="M7" s="43" t="s">
        <v>202</v>
      </c>
      <c r="N7" s="43" t="s">
        <v>203</v>
      </c>
      <c r="O7" s="43" t="s">
        <v>204</v>
      </c>
      <c r="P7" s="43" t="s">
        <v>205</v>
      </c>
      <c r="Q7" s="43" t="s">
        <v>206</v>
      </c>
      <c r="R7" s="43" t="s">
        <v>207</v>
      </c>
      <c r="S7" s="44" t="s">
        <v>208</v>
      </c>
      <c r="T7" s="44" t="s">
        <v>209</v>
      </c>
    </row>
    <row r="8" spans="1:20" x14ac:dyDescent="0.35">
      <c r="A8" s="45" t="s">
        <v>12</v>
      </c>
      <c r="B8" s="46">
        <v>1</v>
      </c>
      <c r="C8" s="46">
        <v>0</v>
      </c>
      <c r="D8" s="46">
        <v>0</v>
      </c>
      <c r="E8" s="46">
        <v>0</v>
      </c>
      <c r="F8" s="46">
        <v>1</v>
      </c>
      <c r="G8" s="46">
        <v>0</v>
      </c>
      <c r="H8" s="46">
        <v>0</v>
      </c>
      <c r="I8" s="46">
        <v>0</v>
      </c>
      <c r="J8" s="46">
        <v>1</v>
      </c>
      <c r="K8" s="46">
        <v>0</v>
      </c>
      <c r="L8" s="46">
        <v>1</v>
      </c>
      <c r="M8" s="46">
        <v>1</v>
      </c>
      <c r="N8" s="46">
        <v>1</v>
      </c>
      <c r="O8" s="46">
        <v>6</v>
      </c>
      <c r="P8" s="46">
        <v>1</v>
      </c>
      <c r="Q8" s="46">
        <v>1</v>
      </c>
      <c r="R8" s="46">
        <v>1</v>
      </c>
      <c r="S8" s="29">
        <v>0</v>
      </c>
      <c r="T8" s="46">
        <v>1</v>
      </c>
    </row>
    <row r="9" spans="1:20" x14ac:dyDescent="0.35">
      <c r="A9" s="45" t="s">
        <v>113</v>
      </c>
      <c r="B9" s="46">
        <v>1</v>
      </c>
      <c r="C9" s="46">
        <v>1</v>
      </c>
      <c r="D9" s="46">
        <v>0</v>
      </c>
      <c r="E9" s="46">
        <v>0</v>
      </c>
      <c r="F9" s="46">
        <v>0</v>
      </c>
      <c r="G9" s="46">
        <v>0</v>
      </c>
      <c r="H9" s="46">
        <v>0</v>
      </c>
      <c r="I9" s="46">
        <v>1</v>
      </c>
      <c r="J9" s="46">
        <v>0</v>
      </c>
      <c r="K9" s="46">
        <v>0</v>
      </c>
      <c r="L9" s="46">
        <v>0</v>
      </c>
      <c r="M9" s="46">
        <v>1</v>
      </c>
      <c r="N9" s="46">
        <v>0</v>
      </c>
      <c r="O9" s="46">
        <v>6</v>
      </c>
      <c r="P9" s="46">
        <v>1</v>
      </c>
      <c r="Q9" s="46">
        <v>1</v>
      </c>
      <c r="R9" s="46">
        <v>1</v>
      </c>
      <c r="S9" s="29">
        <v>0</v>
      </c>
      <c r="T9" s="46">
        <v>1</v>
      </c>
    </row>
    <row r="10" spans="1:20" x14ac:dyDescent="0.35">
      <c r="A10" s="45" t="s">
        <v>83</v>
      </c>
      <c r="B10" s="46">
        <v>1</v>
      </c>
      <c r="C10" s="46">
        <v>0</v>
      </c>
      <c r="D10" s="46">
        <v>1</v>
      </c>
      <c r="E10" s="46">
        <v>1</v>
      </c>
      <c r="F10" s="46">
        <v>0</v>
      </c>
      <c r="G10" s="46">
        <v>0</v>
      </c>
      <c r="H10" s="46">
        <v>0</v>
      </c>
      <c r="I10" s="46">
        <v>0</v>
      </c>
      <c r="J10" s="46">
        <v>1</v>
      </c>
      <c r="K10" s="46">
        <v>1</v>
      </c>
      <c r="L10" s="46">
        <v>1</v>
      </c>
      <c r="M10" s="46">
        <v>1</v>
      </c>
      <c r="N10" s="46">
        <v>1</v>
      </c>
      <c r="O10" s="46">
        <v>6</v>
      </c>
      <c r="P10" s="46">
        <v>0</v>
      </c>
      <c r="Q10" s="46">
        <v>1</v>
      </c>
      <c r="R10" s="46">
        <v>1</v>
      </c>
      <c r="S10" s="29">
        <v>0</v>
      </c>
      <c r="T10" s="46">
        <v>0</v>
      </c>
    </row>
    <row r="11" spans="1:20" x14ac:dyDescent="0.35">
      <c r="A11" s="45" t="s">
        <v>84</v>
      </c>
      <c r="B11" s="46">
        <v>1</v>
      </c>
      <c r="C11" s="46">
        <v>1</v>
      </c>
      <c r="D11" s="46">
        <v>1</v>
      </c>
      <c r="E11" s="46">
        <v>1</v>
      </c>
      <c r="F11" s="46">
        <v>1</v>
      </c>
      <c r="G11" s="46">
        <v>0</v>
      </c>
      <c r="H11" s="46">
        <v>0</v>
      </c>
      <c r="I11" s="46">
        <v>0</v>
      </c>
      <c r="J11" s="46">
        <v>1</v>
      </c>
      <c r="K11" s="46">
        <v>1</v>
      </c>
      <c r="L11" s="46">
        <v>1</v>
      </c>
      <c r="M11" s="46">
        <v>1</v>
      </c>
      <c r="N11" s="46">
        <v>1</v>
      </c>
      <c r="O11" s="46">
        <v>6</v>
      </c>
      <c r="P11" s="46">
        <v>0</v>
      </c>
      <c r="Q11" s="46">
        <v>0</v>
      </c>
      <c r="R11" s="46">
        <v>1</v>
      </c>
      <c r="S11" s="29">
        <v>0</v>
      </c>
      <c r="T11" s="46">
        <v>1</v>
      </c>
    </row>
    <row r="12" spans="1:20" x14ac:dyDescent="0.35">
      <c r="A12" s="45" t="s">
        <v>85</v>
      </c>
      <c r="B12" s="46">
        <v>1</v>
      </c>
      <c r="C12" s="46">
        <v>1</v>
      </c>
      <c r="D12" s="46">
        <v>1</v>
      </c>
      <c r="E12" s="46">
        <v>0</v>
      </c>
      <c r="F12" s="46">
        <v>1</v>
      </c>
      <c r="G12" s="46">
        <v>0</v>
      </c>
      <c r="H12" s="46">
        <v>0</v>
      </c>
      <c r="I12" s="46">
        <v>0</v>
      </c>
      <c r="J12" s="46">
        <v>1</v>
      </c>
      <c r="K12" s="46">
        <v>1</v>
      </c>
      <c r="L12" s="46">
        <v>1</v>
      </c>
      <c r="M12" s="46">
        <v>1</v>
      </c>
      <c r="N12" s="46">
        <v>1</v>
      </c>
      <c r="O12" s="46">
        <v>6</v>
      </c>
      <c r="P12" s="46">
        <v>1</v>
      </c>
      <c r="Q12" s="46">
        <v>1</v>
      </c>
      <c r="R12" s="46">
        <v>1</v>
      </c>
      <c r="S12" s="29">
        <v>0</v>
      </c>
      <c r="T12" s="46">
        <v>0</v>
      </c>
    </row>
    <row r="13" spans="1:20" ht="17.25" customHeight="1" x14ac:dyDescent="0.35">
      <c r="A13" s="45" t="s">
        <v>114</v>
      </c>
      <c r="B13" s="46">
        <v>1</v>
      </c>
      <c r="C13" s="46">
        <v>0</v>
      </c>
      <c r="D13" s="46">
        <v>0</v>
      </c>
      <c r="E13" s="46">
        <v>0</v>
      </c>
      <c r="F13" s="46">
        <v>0</v>
      </c>
      <c r="G13" s="29">
        <v>0</v>
      </c>
      <c r="H13" s="29">
        <v>0</v>
      </c>
      <c r="I13" s="29">
        <v>0</v>
      </c>
      <c r="J13" s="29">
        <v>0</v>
      </c>
      <c r="K13" s="29">
        <v>0</v>
      </c>
      <c r="L13" s="29">
        <v>0</v>
      </c>
      <c r="M13" s="46">
        <v>1</v>
      </c>
      <c r="N13" s="46">
        <v>0</v>
      </c>
      <c r="O13" s="46">
        <v>5</v>
      </c>
      <c r="P13" s="46">
        <v>1</v>
      </c>
      <c r="Q13" s="46">
        <v>1</v>
      </c>
      <c r="R13" s="46">
        <v>1</v>
      </c>
      <c r="S13" s="29">
        <v>0</v>
      </c>
      <c r="T13" s="46">
        <v>1</v>
      </c>
    </row>
    <row r="14" spans="1:20" x14ac:dyDescent="0.35">
      <c r="A14" s="45" t="s">
        <v>86</v>
      </c>
      <c r="B14" s="46">
        <v>1</v>
      </c>
      <c r="C14" s="46">
        <v>1</v>
      </c>
      <c r="D14" s="46">
        <v>1</v>
      </c>
      <c r="E14" s="46">
        <v>0</v>
      </c>
      <c r="F14" s="46">
        <v>0</v>
      </c>
      <c r="G14" s="46">
        <v>0</v>
      </c>
      <c r="H14" s="46">
        <v>0</v>
      </c>
      <c r="I14" s="46">
        <v>1</v>
      </c>
      <c r="J14" s="46">
        <v>0</v>
      </c>
      <c r="K14" s="46">
        <v>0</v>
      </c>
      <c r="L14" s="46">
        <v>0</v>
      </c>
      <c r="M14" s="46">
        <v>1</v>
      </c>
      <c r="N14" s="46">
        <v>0</v>
      </c>
      <c r="O14" s="46">
        <v>6</v>
      </c>
      <c r="P14" s="46">
        <v>1</v>
      </c>
      <c r="Q14" s="46">
        <v>0</v>
      </c>
      <c r="R14" s="46">
        <v>1</v>
      </c>
      <c r="S14" s="29">
        <v>1</v>
      </c>
      <c r="T14" s="46">
        <v>0</v>
      </c>
    </row>
    <row r="15" spans="1:20" x14ac:dyDescent="0.35">
      <c r="A15" s="45" t="s">
        <v>115</v>
      </c>
      <c r="B15" s="46">
        <v>1</v>
      </c>
      <c r="C15" s="46">
        <v>1</v>
      </c>
      <c r="D15" s="46">
        <v>1</v>
      </c>
      <c r="E15" s="46">
        <v>1</v>
      </c>
      <c r="F15" s="46">
        <v>1</v>
      </c>
      <c r="G15" s="46">
        <v>0</v>
      </c>
      <c r="H15" s="46">
        <v>1</v>
      </c>
      <c r="I15" s="46">
        <v>1</v>
      </c>
      <c r="J15" s="46">
        <v>0</v>
      </c>
      <c r="K15" s="46">
        <v>0</v>
      </c>
      <c r="L15" s="46">
        <v>0</v>
      </c>
      <c r="M15" s="46">
        <v>1</v>
      </c>
      <c r="N15" s="46">
        <v>1</v>
      </c>
      <c r="O15" s="46">
        <v>6</v>
      </c>
      <c r="P15" s="46">
        <v>0</v>
      </c>
      <c r="Q15" s="46">
        <v>1</v>
      </c>
      <c r="R15" s="46">
        <v>1</v>
      </c>
      <c r="S15" s="29">
        <v>1</v>
      </c>
      <c r="T15" s="46">
        <v>0</v>
      </c>
    </row>
    <row r="16" spans="1:20" x14ac:dyDescent="0.35">
      <c r="A16" s="45" t="s">
        <v>87</v>
      </c>
      <c r="B16" s="46">
        <v>0</v>
      </c>
      <c r="C16" s="46">
        <v>0</v>
      </c>
      <c r="D16" s="46">
        <v>0</v>
      </c>
      <c r="E16" s="46">
        <v>0</v>
      </c>
      <c r="F16" s="46">
        <v>1</v>
      </c>
      <c r="G16" s="46">
        <v>1</v>
      </c>
      <c r="H16" s="46">
        <v>1</v>
      </c>
      <c r="I16" s="46">
        <v>0</v>
      </c>
      <c r="J16" s="46">
        <v>1</v>
      </c>
      <c r="K16" s="46">
        <v>1</v>
      </c>
      <c r="L16" s="46">
        <v>0</v>
      </c>
      <c r="M16" s="46">
        <v>1</v>
      </c>
      <c r="N16" s="46">
        <v>0</v>
      </c>
      <c r="O16" s="46">
        <v>5</v>
      </c>
      <c r="P16" s="46">
        <v>1</v>
      </c>
      <c r="Q16" s="46">
        <v>1</v>
      </c>
      <c r="R16" s="46">
        <v>1</v>
      </c>
      <c r="S16" s="29">
        <v>0</v>
      </c>
      <c r="T16" s="46">
        <v>0</v>
      </c>
    </row>
    <row r="17" spans="1:20" x14ac:dyDescent="0.35">
      <c r="A17" s="45" t="s">
        <v>88</v>
      </c>
      <c r="B17" s="46">
        <v>1</v>
      </c>
      <c r="C17" s="46">
        <v>0</v>
      </c>
      <c r="D17" s="46">
        <v>1</v>
      </c>
      <c r="E17" s="46">
        <v>1</v>
      </c>
      <c r="F17" s="46">
        <v>1</v>
      </c>
      <c r="G17" s="46">
        <v>1</v>
      </c>
      <c r="H17" s="46">
        <v>0</v>
      </c>
      <c r="I17" s="46">
        <v>0</v>
      </c>
      <c r="J17" s="46">
        <v>1</v>
      </c>
      <c r="K17" s="46">
        <v>0</v>
      </c>
      <c r="L17" s="46">
        <v>1</v>
      </c>
      <c r="M17" s="46">
        <v>1</v>
      </c>
      <c r="N17" s="46">
        <v>1</v>
      </c>
      <c r="O17" s="46">
        <v>0</v>
      </c>
      <c r="P17" s="46">
        <v>1</v>
      </c>
      <c r="Q17" s="46">
        <v>0</v>
      </c>
      <c r="R17" s="46">
        <v>1</v>
      </c>
      <c r="S17" s="29">
        <v>1</v>
      </c>
      <c r="T17" s="46">
        <v>1</v>
      </c>
    </row>
    <row r="18" spans="1:20" x14ac:dyDescent="0.35">
      <c r="A18" s="45" t="s">
        <v>124</v>
      </c>
      <c r="B18" s="46">
        <v>1</v>
      </c>
      <c r="C18" s="46">
        <v>0</v>
      </c>
      <c r="D18" s="46">
        <v>0</v>
      </c>
      <c r="E18" s="46">
        <v>1</v>
      </c>
      <c r="F18" s="46">
        <v>1</v>
      </c>
      <c r="G18" s="46">
        <v>0</v>
      </c>
      <c r="H18" s="46">
        <v>0</v>
      </c>
      <c r="I18" s="46">
        <v>0</v>
      </c>
      <c r="J18" s="46">
        <v>1</v>
      </c>
      <c r="K18" s="46">
        <v>1</v>
      </c>
      <c r="L18" s="46">
        <v>0</v>
      </c>
      <c r="M18" s="46">
        <v>1</v>
      </c>
      <c r="N18" s="46">
        <v>1</v>
      </c>
      <c r="O18" s="46">
        <v>5</v>
      </c>
      <c r="P18" s="46">
        <v>0</v>
      </c>
      <c r="Q18" s="46">
        <v>0</v>
      </c>
      <c r="R18" s="46">
        <v>1</v>
      </c>
      <c r="S18" s="29">
        <v>0</v>
      </c>
      <c r="T18" s="46">
        <v>1</v>
      </c>
    </row>
    <row r="19" spans="1:20" x14ac:dyDescent="0.35">
      <c r="A19" s="45" t="s">
        <v>116</v>
      </c>
      <c r="B19" s="46">
        <v>1</v>
      </c>
      <c r="C19" s="46">
        <v>0</v>
      </c>
      <c r="D19" s="46">
        <v>0</v>
      </c>
      <c r="E19" s="46">
        <v>1</v>
      </c>
      <c r="F19" s="46">
        <v>1</v>
      </c>
      <c r="G19" s="46">
        <v>0</v>
      </c>
      <c r="H19" s="46">
        <v>0</v>
      </c>
      <c r="I19" s="46">
        <v>0</v>
      </c>
      <c r="J19" s="46">
        <v>1</v>
      </c>
      <c r="K19" s="46">
        <v>0</v>
      </c>
      <c r="L19" s="46">
        <v>0</v>
      </c>
      <c r="M19" s="46">
        <v>1</v>
      </c>
      <c r="N19" s="46">
        <v>1</v>
      </c>
      <c r="O19" s="46">
        <v>4</v>
      </c>
      <c r="P19" s="46">
        <v>1</v>
      </c>
      <c r="Q19" s="46">
        <v>1</v>
      </c>
      <c r="R19" s="46">
        <v>1</v>
      </c>
      <c r="S19" s="29">
        <v>0</v>
      </c>
      <c r="T19" s="46">
        <v>0</v>
      </c>
    </row>
    <row r="20" spans="1:20" x14ac:dyDescent="0.35">
      <c r="A20" s="45" t="s">
        <v>89</v>
      </c>
      <c r="B20" s="46">
        <v>1</v>
      </c>
      <c r="C20" s="46">
        <v>0</v>
      </c>
      <c r="D20" s="46">
        <v>1</v>
      </c>
      <c r="E20" s="46">
        <v>1</v>
      </c>
      <c r="F20" s="46">
        <v>1</v>
      </c>
      <c r="G20" s="46">
        <v>0</v>
      </c>
      <c r="H20" s="46">
        <v>1</v>
      </c>
      <c r="I20" s="46">
        <v>1</v>
      </c>
      <c r="J20" s="46">
        <v>0</v>
      </c>
      <c r="K20" s="46">
        <v>0</v>
      </c>
      <c r="L20" s="46">
        <v>0</v>
      </c>
      <c r="M20" s="46">
        <v>1</v>
      </c>
      <c r="N20" s="46">
        <v>0</v>
      </c>
      <c r="O20" s="46">
        <v>5</v>
      </c>
      <c r="P20" s="46">
        <v>1</v>
      </c>
      <c r="Q20" s="46">
        <v>1</v>
      </c>
      <c r="R20" s="46">
        <v>1</v>
      </c>
      <c r="S20" s="29">
        <v>1</v>
      </c>
      <c r="T20" s="46">
        <v>1</v>
      </c>
    </row>
    <row r="21" spans="1:20" x14ac:dyDescent="0.35">
      <c r="A21" s="45" t="s">
        <v>90</v>
      </c>
      <c r="B21" s="46">
        <v>0</v>
      </c>
      <c r="C21" s="46">
        <v>0</v>
      </c>
      <c r="D21" s="46">
        <v>0</v>
      </c>
      <c r="E21" s="46">
        <v>0</v>
      </c>
      <c r="F21" s="46">
        <v>0</v>
      </c>
      <c r="G21" s="46">
        <v>1</v>
      </c>
      <c r="H21" s="46">
        <v>0</v>
      </c>
      <c r="I21" s="46">
        <v>0</v>
      </c>
      <c r="J21" s="46">
        <v>0</v>
      </c>
      <c r="K21" s="46">
        <v>0</v>
      </c>
      <c r="L21" s="46">
        <v>0</v>
      </c>
      <c r="M21" s="46">
        <v>0</v>
      </c>
      <c r="N21" s="46">
        <v>0</v>
      </c>
      <c r="O21" s="46">
        <v>5</v>
      </c>
      <c r="P21" s="46">
        <v>0</v>
      </c>
      <c r="Q21" s="46">
        <v>0</v>
      </c>
      <c r="R21" s="46">
        <v>1</v>
      </c>
      <c r="S21" s="29">
        <v>0</v>
      </c>
      <c r="T21" s="46">
        <v>0</v>
      </c>
    </row>
    <row r="22" spans="1:20" x14ac:dyDescent="0.35">
      <c r="A22" s="45" t="s">
        <v>117</v>
      </c>
      <c r="B22" s="46">
        <v>1</v>
      </c>
      <c r="C22" s="46">
        <v>0</v>
      </c>
      <c r="D22" s="46">
        <v>0</v>
      </c>
      <c r="E22" s="46">
        <v>1</v>
      </c>
      <c r="F22" s="46">
        <v>0</v>
      </c>
      <c r="G22" s="46">
        <v>0</v>
      </c>
      <c r="H22" s="46">
        <v>0</v>
      </c>
      <c r="I22" s="46">
        <v>0</v>
      </c>
      <c r="J22" s="46">
        <v>1</v>
      </c>
      <c r="K22" s="46">
        <v>1</v>
      </c>
      <c r="L22" s="46">
        <v>1</v>
      </c>
      <c r="M22" s="46">
        <v>1</v>
      </c>
      <c r="N22" s="46">
        <v>0</v>
      </c>
      <c r="O22" s="46">
        <v>2</v>
      </c>
      <c r="P22" s="46">
        <v>1</v>
      </c>
      <c r="Q22" s="46">
        <v>1</v>
      </c>
      <c r="R22" s="46">
        <v>1</v>
      </c>
      <c r="S22" s="29">
        <v>0</v>
      </c>
      <c r="T22" s="46">
        <v>1</v>
      </c>
    </row>
    <row r="23" spans="1:20" x14ac:dyDescent="0.35">
      <c r="A23" s="45" t="s">
        <v>91</v>
      </c>
      <c r="B23" s="46">
        <v>1</v>
      </c>
      <c r="C23" s="46">
        <v>0</v>
      </c>
      <c r="D23" s="46">
        <v>0</v>
      </c>
      <c r="E23" s="46">
        <v>0</v>
      </c>
      <c r="F23" s="46">
        <v>1</v>
      </c>
      <c r="G23" s="46">
        <v>1</v>
      </c>
      <c r="H23" s="46">
        <v>0</v>
      </c>
      <c r="I23" s="46">
        <v>0</v>
      </c>
      <c r="J23" s="46">
        <v>1</v>
      </c>
      <c r="K23" s="46">
        <v>0</v>
      </c>
      <c r="L23" s="46">
        <v>0</v>
      </c>
      <c r="M23" s="46">
        <v>0</v>
      </c>
      <c r="N23" s="46">
        <v>0</v>
      </c>
      <c r="O23" s="46">
        <v>6</v>
      </c>
      <c r="P23" s="46">
        <v>1</v>
      </c>
      <c r="Q23" s="46">
        <v>0</v>
      </c>
      <c r="R23" s="46">
        <v>1</v>
      </c>
      <c r="S23" s="29">
        <v>1</v>
      </c>
      <c r="T23" s="46">
        <v>1</v>
      </c>
    </row>
    <row r="24" spans="1:20" x14ac:dyDescent="0.35">
      <c r="A24" s="45" t="s">
        <v>92</v>
      </c>
      <c r="B24" s="46">
        <v>1</v>
      </c>
      <c r="C24" s="46">
        <v>0</v>
      </c>
      <c r="D24" s="46">
        <v>0</v>
      </c>
      <c r="E24" s="46">
        <v>1</v>
      </c>
      <c r="F24" s="46">
        <v>0</v>
      </c>
      <c r="G24" s="46">
        <v>0</v>
      </c>
      <c r="H24" s="46">
        <v>0</v>
      </c>
      <c r="I24" s="46">
        <v>0</v>
      </c>
      <c r="J24" s="46">
        <v>1</v>
      </c>
      <c r="K24" s="46">
        <v>1</v>
      </c>
      <c r="L24" s="46">
        <v>1</v>
      </c>
      <c r="M24" s="46">
        <v>0</v>
      </c>
      <c r="N24" s="46">
        <v>0</v>
      </c>
      <c r="O24" s="46">
        <v>6</v>
      </c>
      <c r="P24" s="46">
        <v>1</v>
      </c>
      <c r="Q24" s="46">
        <v>1</v>
      </c>
      <c r="R24" s="46">
        <v>1</v>
      </c>
      <c r="S24" s="29">
        <v>0</v>
      </c>
      <c r="T24" s="46">
        <v>1</v>
      </c>
    </row>
    <row r="25" spans="1:20" x14ac:dyDescent="0.35">
      <c r="A25" s="45" t="s">
        <v>93</v>
      </c>
      <c r="B25" s="46">
        <v>1</v>
      </c>
      <c r="C25" s="46">
        <v>0</v>
      </c>
      <c r="D25" s="46">
        <v>0</v>
      </c>
      <c r="E25" s="46">
        <v>0</v>
      </c>
      <c r="F25" s="46">
        <v>1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46">
        <v>0</v>
      </c>
      <c r="N25" s="46">
        <v>0</v>
      </c>
      <c r="O25" s="46">
        <v>0</v>
      </c>
      <c r="P25" s="46">
        <v>1</v>
      </c>
      <c r="Q25" s="46">
        <v>0</v>
      </c>
      <c r="R25" s="46">
        <v>1</v>
      </c>
      <c r="S25" s="29">
        <v>0</v>
      </c>
      <c r="T25" s="46">
        <v>1</v>
      </c>
    </row>
    <row r="26" spans="1:20" x14ac:dyDescent="0.35">
      <c r="A26" s="45" t="s">
        <v>94</v>
      </c>
      <c r="B26" s="46">
        <v>1</v>
      </c>
      <c r="C26" s="46">
        <v>0</v>
      </c>
      <c r="D26" s="46">
        <v>0</v>
      </c>
      <c r="E26" s="46">
        <v>0</v>
      </c>
      <c r="F26" s="46">
        <v>0</v>
      </c>
      <c r="G26" s="46">
        <v>1</v>
      </c>
      <c r="H26" s="46">
        <v>0</v>
      </c>
      <c r="I26" s="46">
        <v>0</v>
      </c>
      <c r="J26" s="46">
        <v>1</v>
      </c>
      <c r="K26" s="46">
        <v>1</v>
      </c>
      <c r="L26" s="46">
        <v>1</v>
      </c>
      <c r="M26" s="46">
        <v>1</v>
      </c>
      <c r="N26" s="46">
        <v>0</v>
      </c>
      <c r="O26" s="46">
        <v>6</v>
      </c>
      <c r="P26" s="46">
        <v>0</v>
      </c>
      <c r="Q26" s="46">
        <v>0</v>
      </c>
      <c r="R26" s="46">
        <v>1</v>
      </c>
      <c r="S26" s="29">
        <v>1</v>
      </c>
      <c r="T26" s="46">
        <v>1</v>
      </c>
    </row>
    <row r="27" spans="1:20" x14ac:dyDescent="0.35">
      <c r="A27" s="45" t="s">
        <v>95</v>
      </c>
      <c r="B27" s="46">
        <v>1</v>
      </c>
      <c r="C27" s="46">
        <v>1</v>
      </c>
      <c r="D27" s="46">
        <v>0</v>
      </c>
      <c r="E27" s="46">
        <v>0</v>
      </c>
      <c r="F27" s="46">
        <v>0</v>
      </c>
      <c r="G27" s="46">
        <v>0</v>
      </c>
      <c r="H27" s="46">
        <v>0</v>
      </c>
      <c r="I27" s="46">
        <v>0</v>
      </c>
      <c r="J27" s="46">
        <v>1</v>
      </c>
      <c r="K27" s="46">
        <v>0</v>
      </c>
      <c r="L27" s="46">
        <v>1</v>
      </c>
      <c r="M27" s="46">
        <v>1</v>
      </c>
      <c r="N27" s="46">
        <v>1</v>
      </c>
      <c r="O27" s="46">
        <v>6</v>
      </c>
      <c r="P27" s="46">
        <v>1</v>
      </c>
      <c r="Q27" s="46">
        <v>0</v>
      </c>
      <c r="R27" s="46">
        <v>1</v>
      </c>
      <c r="S27" s="29">
        <v>0</v>
      </c>
      <c r="T27" s="46">
        <v>1</v>
      </c>
    </row>
    <row r="28" spans="1:20" x14ac:dyDescent="0.35">
      <c r="A28" s="45" t="s">
        <v>96</v>
      </c>
      <c r="B28" s="46">
        <v>1</v>
      </c>
      <c r="C28" s="46">
        <v>1</v>
      </c>
      <c r="D28" s="46">
        <v>0</v>
      </c>
      <c r="E28" s="46">
        <v>1</v>
      </c>
      <c r="F28" s="46">
        <v>0</v>
      </c>
      <c r="G28" s="46">
        <v>1</v>
      </c>
      <c r="H28" s="46">
        <v>0</v>
      </c>
      <c r="I28" s="46">
        <v>0</v>
      </c>
      <c r="J28" s="46">
        <v>1</v>
      </c>
      <c r="K28" s="46">
        <v>0</v>
      </c>
      <c r="L28" s="46">
        <v>0</v>
      </c>
      <c r="M28" s="46">
        <v>1</v>
      </c>
      <c r="N28" s="46">
        <v>0</v>
      </c>
      <c r="O28" s="46">
        <v>5</v>
      </c>
      <c r="P28" s="46">
        <v>1</v>
      </c>
      <c r="Q28" s="46">
        <v>1</v>
      </c>
      <c r="R28" s="46">
        <v>1</v>
      </c>
      <c r="S28" s="29">
        <v>1</v>
      </c>
      <c r="T28" s="46">
        <v>1</v>
      </c>
    </row>
    <row r="29" spans="1:20" x14ac:dyDescent="0.35">
      <c r="A29" s="45" t="s">
        <v>97</v>
      </c>
      <c r="B29" s="46">
        <v>1</v>
      </c>
      <c r="C29" s="46">
        <v>0</v>
      </c>
      <c r="D29" s="46">
        <v>0</v>
      </c>
      <c r="E29" s="46">
        <v>1</v>
      </c>
      <c r="F29" s="46">
        <v>1</v>
      </c>
      <c r="G29" s="46">
        <v>1</v>
      </c>
      <c r="H29" s="46">
        <v>0</v>
      </c>
      <c r="I29" s="46">
        <v>0</v>
      </c>
      <c r="J29" s="46">
        <v>1</v>
      </c>
      <c r="K29" s="46">
        <v>1</v>
      </c>
      <c r="L29" s="46">
        <v>0</v>
      </c>
      <c r="M29" s="46">
        <v>0</v>
      </c>
      <c r="N29" s="46">
        <v>0</v>
      </c>
      <c r="O29" s="46">
        <v>5</v>
      </c>
      <c r="P29" s="46">
        <v>1</v>
      </c>
      <c r="Q29" s="46">
        <v>1</v>
      </c>
      <c r="R29" s="46">
        <v>1</v>
      </c>
      <c r="S29" s="29">
        <v>0</v>
      </c>
      <c r="T29" s="46">
        <v>0</v>
      </c>
    </row>
    <row r="30" spans="1:20" x14ac:dyDescent="0.35">
      <c r="A30" s="45" t="s">
        <v>98</v>
      </c>
      <c r="B30" s="46">
        <v>1</v>
      </c>
      <c r="C30" s="46">
        <v>0</v>
      </c>
      <c r="D30" s="46">
        <v>1</v>
      </c>
      <c r="E30" s="46">
        <v>1</v>
      </c>
      <c r="F30" s="46">
        <v>1</v>
      </c>
      <c r="G30" s="46">
        <v>1</v>
      </c>
      <c r="H30" s="46">
        <v>1</v>
      </c>
      <c r="I30" s="46">
        <v>1</v>
      </c>
      <c r="J30" s="46">
        <v>1</v>
      </c>
      <c r="K30" s="46">
        <v>1</v>
      </c>
      <c r="L30" s="46">
        <v>1</v>
      </c>
      <c r="M30" s="46">
        <v>1</v>
      </c>
      <c r="N30" s="46">
        <v>1</v>
      </c>
      <c r="O30" s="46">
        <v>6</v>
      </c>
      <c r="P30" s="46">
        <v>1</v>
      </c>
      <c r="Q30" s="46">
        <v>1</v>
      </c>
      <c r="R30" s="46">
        <v>1</v>
      </c>
      <c r="S30" s="29">
        <v>1</v>
      </c>
      <c r="T30" s="46">
        <v>1</v>
      </c>
    </row>
    <row r="31" spans="1:20" x14ac:dyDescent="0.35">
      <c r="A31" s="45" t="s">
        <v>35</v>
      </c>
      <c r="B31" s="46">
        <v>1</v>
      </c>
      <c r="C31" s="46">
        <v>0</v>
      </c>
      <c r="D31" s="46">
        <v>0</v>
      </c>
      <c r="E31" s="46">
        <v>0</v>
      </c>
      <c r="F31" s="46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46">
        <v>0</v>
      </c>
      <c r="N31" s="46">
        <v>0</v>
      </c>
      <c r="O31" s="46">
        <v>0</v>
      </c>
      <c r="P31" s="46">
        <v>1</v>
      </c>
      <c r="Q31" s="46">
        <v>0</v>
      </c>
      <c r="R31" s="46">
        <v>1</v>
      </c>
      <c r="S31" s="29">
        <v>0</v>
      </c>
      <c r="T31" s="46">
        <v>1</v>
      </c>
    </row>
    <row r="32" spans="1:20" x14ac:dyDescent="0.35">
      <c r="A32" s="45" t="s">
        <v>99</v>
      </c>
      <c r="B32" s="46">
        <v>0</v>
      </c>
      <c r="C32" s="46">
        <v>1</v>
      </c>
      <c r="D32" s="46">
        <v>0</v>
      </c>
      <c r="E32" s="46">
        <v>1</v>
      </c>
      <c r="F32" s="46">
        <v>1</v>
      </c>
      <c r="G32" s="46">
        <v>0</v>
      </c>
      <c r="H32" s="46">
        <v>1</v>
      </c>
      <c r="I32" s="46">
        <v>1</v>
      </c>
      <c r="J32" s="46">
        <v>0</v>
      </c>
      <c r="K32" s="46">
        <v>0</v>
      </c>
      <c r="L32" s="46">
        <v>0</v>
      </c>
      <c r="M32" s="46">
        <v>1</v>
      </c>
      <c r="N32" s="46">
        <v>0</v>
      </c>
      <c r="O32" s="46">
        <v>6</v>
      </c>
      <c r="P32" s="46">
        <v>1</v>
      </c>
      <c r="Q32" s="46">
        <v>0</v>
      </c>
      <c r="R32" s="46">
        <v>1</v>
      </c>
      <c r="S32" s="29">
        <v>1</v>
      </c>
      <c r="T32" s="46">
        <v>0</v>
      </c>
    </row>
    <row r="33" spans="1:20" x14ac:dyDescent="0.35">
      <c r="A33" s="45" t="s">
        <v>100</v>
      </c>
      <c r="B33" s="46">
        <v>1</v>
      </c>
      <c r="C33" s="46">
        <v>0</v>
      </c>
      <c r="D33" s="46">
        <v>0</v>
      </c>
      <c r="E33" s="46">
        <v>0</v>
      </c>
      <c r="F33" s="46">
        <v>0</v>
      </c>
      <c r="G33" s="46">
        <v>0</v>
      </c>
      <c r="H33" s="46">
        <v>0</v>
      </c>
      <c r="I33" s="46">
        <v>0</v>
      </c>
      <c r="J33" s="46">
        <v>1</v>
      </c>
      <c r="K33" s="46">
        <v>1</v>
      </c>
      <c r="L33" s="46">
        <v>1</v>
      </c>
      <c r="M33" s="46">
        <v>1</v>
      </c>
      <c r="N33" s="46">
        <v>0</v>
      </c>
      <c r="O33" s="46">
        <v>5</v>
      </c>
      <c r="P33" s="46">
        <v>1</v>
      </c>
      <c r="Q33" s="46">
        <v>0</v>
      </c>
      <c r="R33" s="46">
        <v>1</v>
      </c>
      <c r="S33" s="29">
        <v>1</v>
      </c>
      <c r="T33" s="46">
        <v>1</v>
      </c>
    </row>
    <row r="34" spans="1:20" x14ac:dyDescent="0.35">
      <c r="A34" s="45" t="s">
        <v>101</v>
      </c>
      <c r="B34" s="46">
        <v>1</v>
      </c>
      <c r="C34" s="46">
        <v>1</v>
      </c>
      <c r="D34" s="46">
        <v>1</v>
      </c>
      <c r="E34" s="46">
        <v>1</v>
      </c>
      <c r="F34" s="46">
        <v>0</v>
      </c>
      <c r="G34" s="46">
        <v>0</v>
      </c>
      <c r="H34" s="46">
        <v>0</v>
      </c>
      <c r="I34" s="46">
        <v>0</v>
      </c>
      <c r="J34" s="46">
        <v>1</v>
      </c>
      <c r="K34" s="46">
        <v>1</v>
      </c>
      <c r="L34" s="46">
        <v>0</v>
      </c>
      <c r="M34" s="46">
        <v>1</v>
      </c>
      <c r="N34" s="46">
        <v>0</v>
      </c>
      <c r="O34" s="46">
        <v>6</v>
      </c>
      <c r="P34" s="46">
        <v>1</v>
      </c>
      <c r="Q34" s="46">
        <v>1</v>
      </c>
      <c r="R34" s="46">
        <v>1</v>
      </c>
      <c r="S34" s="29">
        <v>0</v>
      </c>
      <c r="T34" s="46">
        <v>1</v>
      </c>
    </row>
    <row r="35" spans="1:20" x14ac:dyDescent="0.35">
      <c r="A35" s="45" t="s">
        <v>118</v>
      </c>
      <c r="B35" s="46">
        <v>1</v>
      </c>
      <c r="C35" s="46">
        <v>1</v>
      </c>
      <c r="D35" s="46">
        <v>1</v>
      </c>
      <c r="E35" s="46">
        <v>0</v>
      </c>
      <c r="F35" s="46">
        <v>1</v>
      </c>
      <c r="G35" s="46">
        <v>0</v>
      </c>
      <c r="H35" s="46">
        <v>0</v>
      </c>
      <c r="I35" s="46">
        <v>0</v>
      </c>
      <c r="J35" s="46">
        <v>1</v>
      </c>
      <c r="K35" s="46">
        <v>1</v>
      </c>
      <c r="L35" s="46">
        <v>1</v>
      </c>
      <c r="M35" s="46">
        <v>1</v>
      </c>
      <c r="N35" s="46">
        <v>1</v>
      </c>
      <c r="O35" s="46">
        <v>6</v>
      </c>
      <c r="P35" s="46">
        <v>1</v>
      </c>
      <c r="Q35" s="46">
        <v>1</v>
      </c>
      <c r="R35" s="46">
        <v>1</v>
      </c>
      <c r="S35" s="29">
        <v>0</v>
      </c>
      <c r="T35" s="46">
        <v>1</v>
      </c>
    </row>
    <row r="36" spans="1:20" x14ac:dyDescent="0.35">
      <c r="A36" s="45" t="s">
        <v>119</v>
      </c>
      <c r="B36" s="46">
        <v>1</v>
      </c>
      <c r="C36" s="46">
        <v>1</v>
      </c>
      <c r="D36" s="46">
        <v>1</v>
      </c>
      <c r="E36" s="46">
        <v>1</v>
      </c>
      <c r="F36" s="46">
        <v>0</v>
      </c>
      <c r="G36" s="46">
        <v>0</v>
      </c>
      <c r="H36" s="46">
        <v>0</v>
      </c>
      <c r="I36" s="46">
        <v>0</v>
      </c>
      <c r="J36" s="46">
        <v>1</v>
      </c>
      <c r="K36" s="46">
        <v>1</v>
      </c>
      <c r="L36" s="46">
        <v>1</v>
      </c>
      <c r="M36" s="46">
        <v>1</v>
      </c>
      <c r="N36" s="46">
        <v>0</v>
      </c>
      <c r="O36" s="46">
        <v>6</v>
      </c>
      <c r="P36" s="46">
        <v>1</v>
      </c>
      <c r="Q36" s="46">
        <v>1</v>
      </c>
      <c r="R36" s="46">
        <v>1</v>
      </c>
      <c r="S36" s="29">
        <v>0</v>
      </c>
      <c r="T36" s="46">
        <v>1</v>
      </c>
    </row>
    <row r="37" spans="1:20" x14ac:dyDescent="0.35">
      <c r="A37" s="45" t="s">
        <v>102</v>
      </c>
      <c r="B37" s="46">
        <v>1</v>
      </c>
      <c r="C37" s="46">
        <v>0</v>
      </c>
      <c r="D37" s="46">
        <v>0</v>
      </c>
      <c r="E37" s="46">
        <v>0</v>
      </c>
      <c r="F37" s="46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46">
        <v>1</v>
      </c>
      <c r="N37" s="46">
        <v>0</v>
      </c>
      <c r="O37" s="46">
        <v>5</v>
      </c>
      <c r="P37" s="46">
        <v>0</v>
      </c>
      <c r="Q37" s="46">
        <v>0</v>
      </c>
      <c r="R37" s="46">
        <v>1</v>
      </c>
      <c r="S37" s="29">
        <v>0</v>
      </c>
      <c r="T37" s="46">
        <v>0</v>
      </c>
    </row>
    <row r="38" spans="1:20" x14ac:dyDescent="0.35">
      <c r="A38" s="45" t="s">
        <v>103</v>
      </c>
      <c r="B38" s="46">
        <v>1</v>
      </c>
      <c r="C38" s="46">
        <v>1</v>
      </c>
      <c r="D38" s="46">
        <v>1</v>
      </c>
      <c r="E38" s="46">
        <v>1</v>
      </c>
      <c r="F38" s="46">
        <v>0</v>
      </c>
      <c r="G38" s="46">
        <v>0</v>
      </c>
      <c r="H38" s="46">
        <v>0</v>
      </c>
      <c r="I38" s="46">
        <v>0</v>
      </c>
      <c r="J38" s="46">
        <v>1</v>
      </c>
      <c r="K38" s="46">
        <v>1</v>
      </c>
      <c r="L38" s="46">
        <v>1</v>
      </c>
      <c r="M38" s="46">
        <v>0</v>
      </c>
      <c r="N38" s="46">
        <v>0</v>
      </c>
      <c r="O38" s="46">
        <v>6</v>
      </c>
      <c r="P38" s="46">
        <v>0</v>
      </c>
      <c r="Q38" s="46">
        <v>0</v>
      </c>
      <c r="R38" s="46">
        <v>1</v>
      </c>
      <c r="S38" s="29">
        <v>0</v>
      </c>
      <c r="T38" s="46">
        <v>1</v>
      </c>
    </row>
    <row r="39" spans="1:20" x14ac:dyDescent="0.35">
      <c r="A39" s="45" t="s">
        <v>104</v>
      </c>
      <c r="B39" s="46">
        <v>1</v>
      </c>
      <c r="C39" s="46">
        <v>1</v>
      </c>
      <c r="D39" s="46">
        <v>1</v>
      </c>
      <c r="E39" s="46">
        <v>1</v>
      </c>
      <c r="F39" s="46">
        <v>1</v>
      </c>
      <c r="G39" s="29">
        <v>0</v>
      </c>
      <c r="H39" s="29">
        <v>0</v>
      </c>
      <c r="I39" s="29">
        <v>1</v>
      </c>
      <c r="J39" s="29">
        <v>0</v>
      </c>
      <c r="K39" s="29">
        <v>0</v>
      </c>
      <c r="L39" s="29">
        <v>0</v>
      </c>
      <c r="M39" s="46">
        <v>1</v>
      </c>
      <c r="N39" s="46">
        <v>0</v>
      </c>
      <c r="O39" s="46">
        <v>6</v>
      </c>
      <c r="P39" s="46">
        <v>1</v>
      </c>
      <c r="Q39" s="46">
        <v>1</v>
      </c>
      <c r="R39" s="46">
        <v>1</v>
      </c>
      <c r="S39" s="29">
        <v>0</v>
      </c>
      <c r="T39" s="46">
        <v>0</v>
      </c>
    </row>
    <row r="40" spans="1:20" x14ac:dyDescent="0.35">
      <c r="A40" s="45" t="s">
        <v>120</v>
      </c>
      <c r="B40" s="46">
        <v>0</v>
      </c>
      <c r="C40" s="46">
        <v>0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  <c r="J40" s="46">
        <v>1</v>
      </c>
      <c r="K40" s="46">
        <v>1</v>
      </c>
      <c r="L40" s="46">
        <v>0</v>
      </c>
      <c r="M40" s="46">
        <v>0</v>
      </c>
      <c r="N40" s="46">
        <v>0</v>
      </c>
      <c r="O40" s="46">
        <v>5</v>
      </c>
      <c r="P40" s="46">
        <v>0</v>
      </c>
      <c r="Q40" s="46">
        <v>0</v>
      </c>
      <c r="R40" s="46">
        <v>1</v>
      </c>
      <c r="S40" s="29">
        <v>0</v>
      </c>
      <c r="T40" s="46">
        <v>0</v>
      </c>
    </row>
    <row r="41" spans="1:20" x14ac:dyDescent="0.35">
      <c r="A41" s="47" t="s">
        <v>210</v>
      </c>
      <c r="B41" s="48">
        <f>SUM(B8:B40)</f>
        <v>29</v>
      </c>
      <c r="C41" s="48">
        <f t="shared" ref="C41:I41" si="0">SUM(C8:C40)</f>
        <v>13</v>
      </c>
      <c r="D41" s="48">
        <f t="shared" si="0"/>
        <v>13</v>
      </c>
      <c r="E41" s="48">
        <f t="shared" si="0"/>
        <v>17</v>
      </c>
      <c r="F41" s="48">
        <f t="shared" si="0"/>
        <v>16</v>
      </c>
      <c r="G41" s="48">
        <f t="shared" si="0"/>
        <v>8</v>
      </c>
      <c r="H41" s="48">
        <f t="shared" si="0"/>
        <v>5</v>
      </c>
      <c r="I41" s="48">
        <f t="shared" si="0"/>
        <v>7</v>
      </c>
      <c r="J41" s="48">
        <f>SUM(J8:J40)</f>
        <v>22</v>
      </c>
      <c r="K41" s="48">
        <f t="shared" ref="K41:T41" si="1">SUM(K8:K40)</f>
        <v>16</v>
      </c>
      <c r="L41" s="48">
        <f t="shared" si="1"/>
        <v>14</v>
      </c>
      <c r="M41" s="48">
        <f t="shared" si="1"/>
        <v>25</v>
      </c>
      <c r="N41" s="48">
        <f t="shared" si="1"/>
        <v>11</v>
      </c>
      <c r="O41" s="48">
        <v>30</v>
      </c>
      <c r="P41" s="48">
        <f t="shared" si="1"/>
        <v>24</v>
      </c>
      <c r="Q41" s="48">
        <f t="shared" si="1"/>
        <v>18</v>
      </c>
      <c r="R41" s="48">
        <f t="shared" si="1"/>
        <v>33</v>
      </c>
      <c r="S41" s="48">
        <f t="shared" si="1"/>
        <v>10</v>
      </c>
      <c r="T41" s="48">
        <f t="shared" si="1"/>
        <v>21</v>
      </c>
    </row>
    <row r="42" spans="1:20" x14ac:dyDescent="0.35">
      <c r="A42" s="49" t="s">
        <v>211</v>
      </c>
      <c r="B42" s="50">
        <f>B41/33*100</f>
        <v>87.878787878787875</v>
      </c>
      <c r="C42" s="50">
        <f t="shared" ref="C42:T42" si="2">C41/33*100</f>
        <v>39.393939393939391</v>
      </c>
      <c r="D42" s="50">
        <f t="shared" si="2"/>
        <v>39.393939393939391</v>
      </c>
      <c r="E42" s="50">
        <f t="shared" si="2"/>
        <v>51.515151515151516</v>
      </c>
      <c r="F42" s="50">
        <f t="shared" si="2"/>
        <v>48.484848484848484</v>
      </c>
      <c r="G42" s="50">
        <f t="shared" si="2"/>
        <v>24.242424242424242</v>
      </c>
      <c r="H42" s="50">
        <f t="shared" si="2"/>
        <v>15.151515151515152</v>
      </c>
      <c r="I42" s="50">
        <f t="shared" si="2"/>
        <v>21.212121212121211</v>
      </c>
      <c r="J42" s="50">
        <f t="shared" si="2"/>
        <v>66.666666666666657</v>
      </c>
      <c r="K42" s="50">
        <f t="shared" si="2"/>
        <v>48.484848484848484</v>
      </c>
      <c r="L42" s="50">
        <f t="shared" si="2"/>
        <v>42.424242424242422</v>
      </c>
      <c r="M42" s="50">
        <f t="shared" si="2"/>
        <v>75.757575757575751</v>
      </c>
      <c r="N42" s="50">
        <f t="shared" si="2"/>
        <v>33.333333333333329</v>
      </c>
      <c r="O42" s="50">
        <f t="shared" si="2"/>
        <v>90.909090909090907</v>
      </c>
      <c r="P42" s="50">
        <f t="shared" si="2"/>
        <v>72.727272727272734</v>
      </c>
      <c r="Q42" s="50">
        <f t="shared" si="2"/>
        <v>54.54545454545454</v>
      </c>
      <c r="R42" s="50">
        <f t="shared" si="2"/>
        <v>100</v>
      </c>
      <c r="S42" s="50">
        <f t="shared" si="2"/>
        <v>30.303030303030305</v>
      </c>
      <c r="T42" s="50">
        <f t="shared" si="2"/>
        <v>63.636363636363633</v>
      </c>
    </row>
    <row r="43" spans="1:20" x14ac:dyDescent="0.35">
      <c r="A43" s="45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</row>
    <row r="44" spans="1:20" x14ac:dyDescent="0.35">
      <c r="A44" s="28" t="s">
        <v>212</v>
      </c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9"/>
    </row>
    <row r="45" spans="1:20" x14ac:dyDescent="0.35">
      <c r="A45" s="28" t="s">
        <v>213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9"/>
    </row>
    <row r="46" spans="1:20" x14ac:dyDescent="0.35">
      <c r="A46" s="28" t="s">
        <v>214</v>
      </c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9"/>
    </row>
    <row r="47" spans="1:20" x14ac:dyDescent="0.35">
      <c r="A47" s="28" t="s">
        <v>215</v>
      </c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9"/>
    </row>
    <row r="48" spans="1:20" x14ac:dyDescent="0.35">
      <c r="A48" s="28" t="s">
        <v>216</v>
      </c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9"/>
    </row>
    <row r="49" spans="1:19" x14ac:dyDescent="0.35">
      <c r="A49" s="28" t="s">
        <v>217</v>
      </c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9"/>
    </row>
    <row r="50" spans="1:19" x14ac:dyDescent="0.35">
      <c r="A50" s="28" t="s">
        <v>218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9"/>
    </row>
    <row r="51" spans="1:19" x14ac:dyDescent="0.35">
      <c r="A51" s="28" t="s">
        <v>219</v>
      </c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9"/>
    </row>
    <row r="52" spans="1:19" x14ac:dyDescent="0.35">
      <c r="A52" s="28" t="s">
        <v>220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9"/>
    </row>
    <row r="53" spans="1:19" x14ac:dyDescent="0.35">
      <c r="A53" s="28" t="s">
        <v>221</v>
      </c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9"/>
    </row>
    <row r="54" spans="1:19" x14ac:dyDescent="0.35">
      <c r="A54" s="28" t="s">
        <v>222</v>
      </c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9"/>
    </row>
    <row r="55" spans="1:19" x14ac:dyDescent="0.35">
      <c r="A55" s="28" t="s">
        <v>223</v>
      </c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9"/>
    </row>
    <row r="56" spans="1:19" x14ac:dyDescent="0.35">
      <c r="A56" s="28" t="s">
        <v>224</v>
      </c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9"/>
    </row>
    <row r="57" spans="1:19" x14ac:dyDescent="0.35">
      <c r="A57" s="28" t="s">
        <v>225</v>
      </c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9"/>
    </row>
    <row r="58" spans="1:19" x14ac:dyDescent="0.35">
      <c r="A58" s="28" t="s">
        <v>226</v>
      </c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9"/>
    </row>
    <row r="59" spans="1:19" x14ac:dyDescent="0.35">
      <c r="A59" s="28" t="s">
        <v>227</v>
      </c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9"/>
    </row>
    <row r="60" spans="1:19" x14ac:dyDescent="0.35">
      <c r="A60" s="28" t="s">
        <v>228</v>
      </c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9"/>
    </row>
    <row r="61" spans="1:19" x14ac:dyDescent="0.35">
      <c r="A61" s="28" t="s">
        <v>229</v>
      </c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9"/>
    </row>
    <row r="62" spans="1:19" x14ac:dyDescent="0.35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9"/>
    </row>
    <row r="63" spans="1:19" x14ac:dyDescent="0.35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9"/>
    </row>
    <row r="64" spans="1:19" x14ac:dyDescent="0.35">
      <c r="A64" s="129" t="s">
        <v>47</v>
      </c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9"/>
    </row>
    <row r="65" spans="1:19" x14ac:dyDescent="0.35">
      <c r="A65" s="129" t="s">
        <v>277</v>
      </c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9"/>
    </row>
    <row r="66" spans="1:19" x14ac:dyDescent="0.35">
      <c r="A66" s="129" t="s">
        <v>278</v>
      </c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</row>
    <row r="67" spans="1:19" x14ac:dyDescent="0.35">
      <c r="A67" s="129" t="s">
        <v>279</v>
      </c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</row>
    <row r="68" spans="1:19" x14ac:dyDescent="0.35">
      <c r="A68" s="129" t="s">
        <v>280</v>
      </c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</row>
    <row r="69" spans="1:19" x14ac:dyDescent="0.35">
      <c r="A69" s="129" t="s">
        <v>297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</row>
    <row r="70" spans="1:19" x14ac:dyDescent="0.35">
      <c r="A70" s="129" t="s">
        <v>281</v>
      </c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</row>
    <row r="71" spans="1:19" x14ac:dyDescent="0.35">
      <c r="A71" s="129" t="s">
        <v>282</v>
      </c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</row>
    <row r="72" spans="1:19" x14ac:dyDescent="0.35">
      <c r="A72" s="129" t="s">
        <v>283</v>
      </c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</row>
    <row r="73" spans="1:19" x14ac:dyDescent="0.35">
      <c r="A73" s="129" t="s">
        <v>284</v>
      </c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</row>
    <row r="74" spans="1:19" x14ac:dyDescent="0.35">
      <c r="A74" s="129" t="s">
        <v>285</v>
      </c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</row>
    <row r="75" spans="1:19" x14ac:dyDescent="0.35">
      <c r="A75" s="129" t="s">
        <v>286</v>
      </c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</row>
    <row r="76" spans="1:19" x14ac:dyDescent="0.35">
      <c r="A76" s="129" t="s">
        <v>287</v>
      </c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</row>
    <row r="77" spans="1:19" x14ac:dyDescent="0.35">
      <c r="A77" s="129" t="s">
        <v>288</v>
      </c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</row>
    <row r="78" spans="1:19" x14ac:dyDescent="0.35">
      <c r="A78" s="129" t="s">
        <v>295</v>
      </c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</row>
    <row r="79" spans="1:19" x14ac:dyDescent="0.35">
      <c r="A79" s="129" t="s">
        <v>289</v>
      </c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</row>
    <row r="80" spans="1:19" x14ac:dyDescent="0.35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</row>
  </sheetData>
  <mergeCells count="2">
    <mergeCell ref="O5:O6"/>
    <mergeCell ref="R5:R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A8DF9-F189-4333-9218-DB08E0B2673C}">
  <dimension ref="A1:G56"/>
  <sheetViews>
    <sheetView workbookViewId="0">
      <selection activeCell="A39" sqref="A39:A46"/>
    </sheetView>
  </sheetViews>
  <sheetFormatPr baseColWidth="10" defaultColWidth="11.453125" defaultRowHeight="14.5" x14ac:dyDescent="0.35"/>
  <cols>
    <col min="1" max="1" width="28.453125" style="10" customWidth="1"/>
    <col min="2" max="4" width="14.81640625" style="10" customWidth="1"/>
    <col min="5" max="5" width="11" style="10" customWidth="1"/>
    <col min="6" max="6" width="13.453125" style="10" customWidth="1"/>
    <col min="7" max="7" width="14.81640625" style="10" customWidth="1"/>
  </cols>
  <sheetData>
    <row r="1" spans="1:7" x14ac:dyDescent="0.35">
      <c r="A1" s="9" t="s">
        <v>4</v>
      </c>
      <c r="B1" s="12"/>
      <c r="C1" s="12"/>
      <c r="D1" s="12"/>
      <c r="E1" s="12"/>
      <c r="F1" s="12"/>
    </row>
    <row r="2" spans="1:7" ht="15" x14ac:dyDescent="0.35">
      <c r="A2" s="9" t="s">
        <v>325</v>
      </c>
      <c r="B2" s="12"/>
      <c r="C2" s="12"/>
      <c r="D2" s="12"/>
      <c r="E2" s="12"/>
      <c r="F2" s="12"/>
    </row>
    <row r="3" spans="1:7" x14ac:dyDescent="0.35">
      <c r="A3" s="135" t="s">
        <v>5</v>
      </c>
      <c r="B3" s="12"/>
      <c r="C3" s="12"/>
      <c r="D3" s="12"/>
      <c r="E3" s="12"/>
      <c r="F3" s="12"/>
    </row>
    <row r="4" spans="1:7" x14ac:dyDescent="0.35">
      <c r="A4" s="55"/>
      <c r="B4" s="12"/>
      <c r="C4" s="12"/>
      <c r="D4" s="12"/>
      <c r="E4" s="12"/>
      <c r="F4" s="12"/>
    </row>
    <row r="5" spans="1:7" ht="26" x14ac:dyDescent="0.35">
      <c r="A5" s="56" t="s">
        <v>6</v>
      </c>
      <c r="B5" s="56" t="s">
        <v>7</v>
      </c>
      <c r="C5" s="57" t="s">
        <v>8</v>
      </c>
      <c r="D5" s="57" t="s">
        <v>9</v>
      </c>
      <c r="E5" s="57" t="s">
        <v>46</v>
      </c>
      <c r="F5" s="57" t="s">
        <v>10</v>
      </c>
      <c r="G5" s="57" t="s">
        <v>11</v>
      </c>
    </row>
    <row r="6" spans="1:7" x14ac:dyDescent="0.35">
      <c r="A6" s="58" t="s">
        <v>12</v>
      </c>
      <c r="B6" s="59">
        <v>6.7</v>
      </c>
      <c r="C6" s="59">
        <v>26</v>
      </c>
      <c r="D6" s="60">
        <v>54.9</v>
      </c>
      <c r="E6" s="60">
        <v>1</v>
      </c>
      <c r="F6" s="60">
        <v>249.64</v>
      </c>
      <c r="G6" s="60" t="s">
        <v>50</v>
      </c>
    </row>
    <row r="7" spans="1:7" x14ac:dyDescent="0.35">
      <c r="A7" s="58" t="s">
        <v>13</v>
      </c>
      <c r="B7" s="59" t="s">
        <v>50</v>
      </c>
      <c r="C7" s="59">
        <v>4762.2</v>
      </c>
      <c r="D7" s="60" t="s">
        <v>50</v>
      </c>
      <c r="E7" s="60">
        <v>62</v>
      </c>
      <c r="F7" s="60" t="s">
        <v>50</v>
      </c>
      <c r="G7" s="60">
        <v>47000</v>
      </c>
    </row>
    <row r="8" spans="1:7" x14ac:dyDescent="0.35">
      <c r="A8" s="58" t="s">
        <v>14</v>
      </c>
      <c r="B8" s="59">
        <v>1419.6</v>
      </c>
      <c r="C8" s="59">
        <v>325.61</v>
      </c>
      <c r="D8" s="60">
        <v>2226.52</v>
      </c>
      <c r="E8" s="60">
        <v>412.76</v>
      </c>
      <c r="F8" s="60">
        <v>2256.96</v>
      </c>
      <c r="G8" s="60" t="s">
        <v>50</v>
      </c>
    </row>
    <row r="9" spans="1:7" x14ac:dyDescent="0.35">
      <c r="A9" s="58" t="s">
        <v>15</v>
      </c>
      <c r="B9" s="59" t="s">
        <v>50</v>
      </c>
      <c r="C9" s="59" t="s">
        <v>50</v>
      </c>
      <c r="D9" s="60">
        <v>31.22</v>
      </c>
      <c r="E9" s="60">
        <v>6.38</v>
      </c>
      <c r="F9" s="60">
        <v>89.63</v>
      </c>
      <c r="G9" s="60" t="s">
        <v>50</v>
      </c>
    </row>
    <row r="10" spans="1:7" x14ac:dyDescent="0.35">
      <c r="A10" s="58" t="s">
        <v>16</v>
      </c>
      <c r="B10" s="59">
        <v>719.6</v>
      </c>
      <c r="C10" s="59" t="s">
        <v>50</v>
      </c>
      <c r="D10" s="60">
        <v>894.57</v>
      </c>
      <c r="E10" s="60">
        <v>2.99</v>
      </c>
      <c r="F10" s="60">
        <v>4901.12</v>
      </c>
      <c r="G10" s="60" t="s">
        <v>50</v>
      </c>
    </row>
    <row r="11" spans="1:7" x14ac:dyDescent="0.35">
      <c r="A11" s="58" t="s">
        <v>18</v>
      </c>
      <c r="B11" s="59">
        <v>13145.8</v>
      </c>
      <c r="C11" s="59">
        <v>2906.19</v>
      </c>
      <c r="D11" s="60">
        <v>697.51</v>
      </c>
      <c r="E11" s="60">
        <v>233.17</v>
      </c>
      <c r="F11" s="60">
        <v>426.48</v>
      </c>
      <c r="G11" s="60">
        <v>7000</v>
      </c>
    </row>
    <row r="12" spans="1:7" x14ac:dyDescent="0.35">
      <c r="A12" s="58" t="s">
        <v>19</v>
      </c>
      <c r="B12" s="59" t="s">
        <v>50</v>
      </c>
      <c r="C12" s="59">
        <v>656.33</v>
      </c>
      <c r="D12" s="60" t="s">
        <v>50</v>
      </c>
      <c r="E12" s="60">
        <v>86.86</v>
      </c>
      <c r="F12" s="60" t="s">
        <v>50</v>
      </c>
      <c r="G12" s="60">
        <v>42000</v>
      </c>
    </row>
    <row r="13" spans="1:7" x14ac:dyDescent="0.35">
      <c r="A13" s="58" t="s">
        <v>20</v>
      </c>
      <c r="B13" s="59">
        <v>517</v>
      </c>
      <c r="C13" s="59" t="s">
        <v>50</v>
      </c>
      <c r="D13" s="60">
        <v>934.81</v>
      </c>
      <c r="E13" s="60">
        <v>56.15</v>
      </c>
      <c r="F13" s="60">
        <v>430.8</v>
      </c>
      <c r="G13" s="60" t="s">
        <v>50</v>
      </c>
    </row>
    <row r="14" spans="1:7" x14ac:dyDescent="0.35">
      <c r="A14" s="58" t="s">
        <v>21</v>
      </c>
      <c r="B14" s="59">
        <v>362.5</v>
      </c>
      <c r="C14" s="59">
        <v>5.99</v>
      </c>
      <c r="D14" s="60">
        <v>69.86</v>
      </c>
      <c r="E14" s="60">
        <v>8.98</v>
      </c>
      <c r="F14" s="60" t="s">
        <v>50</v>
      </c>
      <c r="G14" s="60" t="s">
        <v>50</v>
      </c>
    </row>
    <row r="15" spans="1:7" x14ac:dyDescent="0.35">
      <c r="A15" s="58" t="s">
        <v>22</v>
      </c>
      <c r="B15" s="59">
        <v>6500</v>
      </c>
      <c r="C15" s="59">
        <v>7006.42</v>
      </c>
      <c r="D15" s="60">
        <v>2649.28</v>
      </c>
      <c r="E15" s="60">
        <v>56.28</v>
      </c>
      <c r="F15" s="60">
        <v>13906.06</v>
      </c>
      <c r="G15" s="60" t="s">
        <v>50</v>
      </c>
    </row>
    <row r="16" spans="1:7" x14ac:dyDescent="0.35">
      <c r="A16" s="58" t="s">
        <v>23</v>
      </c>
      <c r="B16" s="59">
        <v>34</v>
      </c>
      <c r="C16" s="59" t="s">
        <v>50</v>
      </c>
      <c r="D16" s="60">
        <v>16.36</v>
      </c>
      <c r="E16" s="60">
        <v>7.37</v>
      </c>
      <c r="F16" s="60">
        <v>513.92999999999995</v>
      </c>
      <c r="G16" s="60" t="s">
        <v>50</v>
      </c>
    </row>
    <row r="17" spans="1:7" x14ac:dyDescent="0.35">
      <c r="A17" s="58" t="s">
        <v>24</v>
      </c>
      <c r="B17" s="59">
        <v>1543.1</v>
      </c>
      <c r="C17" s="59">
        <v>647.62</v>
      </c>
      <c r="D17" s="60">
        <v>125.41</v>
      </c>
      <c r="E17" s="60">
        <v>52.63</v>
      </c>
      <c r="F17" s="60" t="s">
        <v>50</v>
      </c>
      <c r="G17" s="60" t="s">
        <v>50</v>
      </c>
    </row>
    <row r="18" spans="1:7" x14ac:dyDescent="0.35">
      <c r="A18" s="58" t="s">
        <v>25</v>
      </c>
      <c r="B18" s="59">
        <v>398</v>
      </c>
      <c r="C18" s="59" t="s">
        <v>50</v>
      </c>
      <c r="D18" s="60" t="s">
        <v>50</v>
      </c>
      <c r="E18" s="60" t="s">
        <v>50</v>
      </c>
      <c r="F18" s="60" t="s">
        <v>50</v>
      </c>
      <c r="G18" s="60" t="s">
        <v>50</v>
      </c>
    </row>
    <row r="19" spans="1:7" x14ac:dyDescent="0.35">
      <c r="A19" s="58" t="s">
        <v>26</v>
      </c>
      <c r="B19" s="59">
        <v>1.8</v>
      </c>
      <c r="C19" s="59" t="s">
        <v>50</v>
      </c>
      <c r="D19" s="60">
        <v>7.06</v>
      </c>
      <c r="E19" s="60">
        <v>1</v>
      </c>
      <c r="F19" s="60" t="s">
        <v>50</v>
      </c>
      <c r="G19" s="60" t="s">
        <v>50</v>
      </c>
    </row>
    <row r="20" spans="1:7" x14ac:dyDescent="0.35">
      <c r="A20" s="58" t="s">
        <v>27</v>
      </c>
      <c r="B20" s="59">
        <v>188</v>
      </c>
      <c r="C20" s="59" t="s">
        <v>50</v>
      </c>
      <c r="D20" s="60">
        <v>45.44</v>
      </c>
      <c r="E20" s="60">
        <v>14.97</v>
      </c>
      <c r="F20" s="60">
        <v>9.92</v>
      </c>
      <c r="G20" s="60" t="s">
        <v>50</v>
      </c>
    </row>
    <row r="21" spans="1:7" x14ac:dyDescent="0.35">
      <c r="A21" s="58" t="s">
        <v>28</v>
      </c>
      <c r="B21" s="59">
        <v>2758.8</v>
      </c>
      <c r="C21" s="59" t="s">
        <v>50</v>
      </c>
      <c r="D21" s="60" t="s">
        <v>50</v>
      </c>
      <c r="E21" s="60">
        <v>5.99</v>
      </c>
      <c r="F21" s="60" t="s">
        <v>50</v>
      </c>
      <c r="G21" s="60" t="s">
        <v>50</v>
      </c>
    </row>
    <row r="22" spans="1:7" x14ac:dyDescent="0.35">
      <c r="A22" s="58" t="s">
        <v>29</v>
      </c>
      <c r="B22" s="59">
        <v>125</v>
      </c>
      <c r="C22" s="59" t="s">
        <v>50</v>
      </c>
      <c r="D22" s="60">
        <v>325.60000000000002</v>
      </c>
      <c r="E22" s="60">
        <v>3.99</v>
      </c>
      <c r="F22" s="60">
        <v>748.63</v>
      </c>
      <c r="G22" s="60" t="s">
        <v>50</v>
      </c>
    </row>
    <row r="23" spans="1:7" x14ac:dyDescent="0.35">
      <c r="A23" s="58" t="s">
        <v>30</v>
      </c>
      <c r="B23" s="59">
        <v>492.5</v>
      </c>
      <c r="C23" s="59">
        <v>58.3</v>
      </c>
      <c r="D23" s="60">
        <v>717.91</v>
      </c>
      <c r="E23" s="60">
        <v>12.38</v>
      </c>
      <c r="F23" s="60">
        <v>2739.15</v>
      </c>
      <c r="G23" s="60" t="s">
        <v>50</v>
      </c>
    </row>
    <row r="24" spans="1:7" x14ac:dyDescent="0.35">
      <c r="A24" s="58" t="s">
        <v>31</v>
      </c>
      <c r="B24" s="59">
        <v>97.3</v>
      </c>
      <c r="C24" s="59" t="s">
        <v>50</v>
      </c>
      <c r="D24" s="60">
        <v>412.68</v>
      </c>
      <c r="E24" s="60">
        <v>19.600000000000001</v>
      </c>
      <c r="F24" s="60">
        <v>791.7</v>
      </c>
      <c r="G24" s="60" t="s">
        <v>50</v>
      </c>
    </row>
    <row r="25" spans="1:7" x14ac:dyDescent="0.35">
      <c r="A25" s="58" t="s">
        <v>32</v>
      </c>
      <c r="B25" s="59">
        <v>9440.6</v>
      </c>
      <c r="C25" s="59">
        <v>15314.2</v>
      </c>
      <c r="D25" s="60">
        <v>1560.48</v>
      </c>
      <c r="E25" s="60">
        <v>117.74</v>
      </c>
      <c r="F25" s="60">
        <v>9758.42</v>
      </c>
      <c r="G25" s="60">
        <v>4000</v>
      </c>
    </row>
    <row r="26" spans="1:7" x14ac:dyDescent="0.35">
      <c r="A26" s="58" t="s">
        <v>33</v>
      </c>
      <c r="B26" s="59">
        <v>1034.3</v>
      </c>
      <c r="C26" s="59">
        <v>758.1</v>
      </c>
      <c r="D26" s="60">
        <v>460.1</v>
      </c>
      <c r="E26" s="60">
        <v>5.5</v>
      </c>
      <c r="F26" s="60">
        <v>5532.42</v>
      </c>
      <c r="G26" s="60" t="s">
        <v>50</v>
      </c>
    </row>
    <row r="27" spans="1:7" x14ac:dyDescent="0.35">
      <c r="A27" s="58" t="s">
        <v>34</v>
      </c>
      <c r="B27" s="59">
        <v>1648.4</v>
      </c>
      <c r="C27" s="59">
        <v>220.96</v>
      </c>
      <c r="D27" s="60">
        <v>630.69000000000005</v>
      </c>
      <c r="E27" s="60">
        <v>32.93</v>
      </c>
      <c r="F27" s="60">
        <v>1791.35</v>
      </c>
      <c r="G27" s="60" t="s">
        <v>50</v>
      </c>
    </row>
    <row r="28" spans="1:7" x14ac:dyDescent="0.35">
      <c r="A28" s="58" t="s">
        <v>36</v>
      </c>
      <c r="B28" s="59">
        <v>64.3</v>
      </c>
      <c r="C28" s="59">
        <v>289.64</v>
      </c>
      <c r="D28" s="60" t="s">
        <v>50</v>
      </c>
      <c r="E28" s="60">
        <v>8.98</v>
      </c>
      <c r="F28" s="60" t="s">
        <v>50</v>
      </c>
      <c r="G28" s="60">
        <v>3000</v>
      </c>
    </row>
    <row r="29" spans="1:7" x14ac:dyDescent="0.35">
      <c r="A29" s="58" t="s">
        <v>37</v>
      </c>
      <c r="B29" s="59">
        <v>293.2</v>
      </c>
      <c r="C29" s="59" t="s">
        <v>50</v>
      </c>
      <c r="D29" s="60">
        <v>350.6</v>
      </c>
      <c r="E29" s="60">
        <v>20.07</v>
      </c>
      <c r="F29" s="60">
        <v>346.69</v>
      </c>
      <c r="G29" s="60" t="s">
        <v>50</v>
      </c>
    </row>
    <row r="30" spans="1:7" x14ac:dyDescent="0.35">
      <c r="A30" s="58" t="s">
        <v>38</v>
      </c>
      <c r="B30" s="59" t="s">
        <v>50</v>
      </c>
      <c r="C30" s="59" t="s">
        <v>50</v>
      </c>
      <c r="D30" s="60">
        <v>38.71</v>
      </c>
      <c r="E30" s="60">
        <v>10.27</v>
      </c>
      <c r="F30" s="60" t="s">
        <v>50</v>
      </c>
      <c r="G30" s="60" t="s">
        <v>50</v>
      </c>
    </row>
    <row r="31" spans="1:7" x14ac:dyDescent="0.35">
      <c r="A31" s="58" t="s">
        <v>39</v>
      </c>
      <c r="B31" s="59">
        <v>1.8</v>
      </c>
      <c r="C31" s="59" t="s">
        <v>50</v>
      </c>
      <c r="D31" s="60">
        <v>29.48</v>
      </c>
      <c r="E31" s="60">
        <v>12.38</v>
      </c>
      <c r="F31" s="60">
        <v>6.61</v>
      </c>
      <c r="G31" s="60" t="s">
        <v>50</v>
      </c>
    </row>
    <row r="32" spans="1:7" x14ac:dyDescent="0.35">
      <c r="A32" s="58" t="s">
        <v>40</v>
      </c>
      <c r="B32" s="59" t="s">
        <v>50</v>
      </c>
      <c r="C32" s="59" t="s">
        <v>50</v>
      </c>
      <c r="D32" s="60">
        <v>41.82</v>
      </c>
      <c r="E32" s="60">
        <v>6.51</v>
      </c>
      <c r="F32" s="60">
        <v>60.09</v>
      </c>
      <c r="G32" s="60" t="s">
        <v>50</v>
      </c>
    </row>
    <row r="33" spans="1:7" x14ac:dyDescent="0.35">
      <c r="A33" s="58" t="s">
        <v>41</v>
      </c>
      <c r="B33" s="59">
        <v>600</v>
      </c>
      <c r="C33" s="59">
        <v>119.98</v>
      </c>
      <c r="D33" s="60" t="s">
        <v>50</v>
      </c>
      <c r="E33" s="60">
        <v>34.42</v>
      </c>
      <c r="F33" s="60" t="s">
        <v>50</v>
      </c>
      <c r="G33" s="60" t="s">
        <v>50</v>
      </c>
    </row>
    <row r="34" spans="1:7" x14ac:dyDescent="0.35">
      <c r="A34" s="58" t="s">
        <v>42</v>
      </c>
      <c r="B34" s="59">
        <v>53.7</v>
      </c>
      <c r="C34" s="59" t="s">
        <v>50</v>
      </c>
      <c r="D34" s="60">
        <v>32.03</v>
      </c>
      <c r="E34" s="60">
        <v>14.01</v>
      </c>
      <c r="F34" s="60">
        <v>1.1200000000000001</v>
      </c>
      <c r="G34" s="60" t="s">
        <v>50</v>
      </c>
    </row>
    <row r="35" spans="1:7" x14ac:dyDescent="0.35">
      <c r="A35" s="58" t="s">
        <v>43</v>
      </c>
      <c r="B35" s="59" t="s">
        <v>50</v>
      </c>
      <c r="C35" s="59">
        <v>303.76</v>
      </c>
      <c r="D35" s="60" t="s">
        <v>50</v>
      </c>
      <c r="E35" s="60">
        <v>22.22</v>
      </c>
      <c r="F35" s="60" t="s">
        <v>50</v>
      </c>
      <c r="G35" s="60" t="s">
        <v>50</v>
      </c>
    </row>
    <row r="36" spans="1:7" x14ac:dyDescent="0.35">
      <c r="A36" s="58" t="s">
        <v>44</v>
      </c>
      <c r="B36" s="59">
        <v>2028.4</v>
      </c>
      <c r="C36" s="59">
        <v>2583.0100000000002</v>
      </c>
      <c r="D36" s="60">
        <v>344.41</v>
      </c>
      <c r="E36" s="60">
        <v>68.06</v>
      </c>
      <c r="F36" s="60">
        <v>1286.25</v>
      </c>
      <c r="G36" s="60" t="s">
        <v>50</v>
      </c>
    </row>
    <row r="37" spans="1:7" ht="15.75" customHeight="1" x14ac:dyDescent="0.35">
      <c r="A37" s="61" t="s">
        <v>45</v>
      </c>
      <c r="B37" s="62">
        <v>43474.9</v>
      </c>
      <c r="C37" s="62">
        <v>35984.310000000005</v>
      </c>
      <c r="D37" s="62">
        <v>12697.45</v>
      </c>
      <c r="E37" s="62">
        <v>1397.5900000000001</v>
      </c>
      <c r="F37" s="62">
        <v>45847.46</v>
      </c>
      <c r="G37" s="62">
        <v>103000</v>
      </c>
    </row>
    <row r="38" spans="1:7" ht="15.75" customHeight="1" x14ac:dyDescent="0.35">
      <c r="A38" s="63"/>
      <c r="B38" s="64"/>
      <c r="C38" s="64"/>
      <c r="D38" s="64"/>
      <c r="E38" s="64"/>
      <c r="F38" s="64"/>
      <c r="G38" s="64"/>
    </row>
    <row r="39" spans="1:7" ht="15.75" customHeight="1" x14ac:dyDescent="0.35">
      <c r="A39" s="53" t="s">
        <v>51</v>
      </c>
      <c r="B39" s="64"/>
      <c r="C39" s="64"/>
      <c r="D39" s="64"/>
      <c r="E39" s="64"/>
      <c r="F39" s="64"/>
      <c r="G39" s="64"/>
    </row>
    <row r="40" spans="1:7" ht="15.75" customHeight="1" x14ac:dyDescent="0.35">
      <c r="A40" s="53" t="s">
        <v>53</v>
      </c>
      <c r="B40" s="64"/>
      <c r="C40" s="64"/>
      <c r="D40" s="64"/>
      <c r="E40" s="64"/>
      <c r="F40" s="64"/>
      <c r="G40" s="64"/>
    </row>
    <row r="41" spans="1:7" x14ac:dyDescent="0.35">
      <c r="A41" s="52"/>
    </row>
    <row r="42" spans="1:7" x14ac:dyDescent="0.35">
      <c r="A42" s="53" t="s">
        <v>296</v>
      </c>
      <c r="B42" s="58"/>
    </row>
    <row r="43" spans="1:7" x14ac:dyDescent="0.35">
      <c r="A43" s="52" t="s">
        <v>48</v>
      </c>
    </row>
    <row r="44" spans="1:7" x14ac:dyDescent="0.35">
      <c r="A44" s="52" t="s">
        <v>290</v>
      </c>
    </row>
    <row r="45" spans="1:7" x14ac:dyDescent="0.35">
      <c r="A45" s="52" t="s">
        <v>49</v>
      </c>
    </row>
    <row r="46" spans="1:7" x14ac:dyDescent="0.35">
      <c r="A46" s="52" t="s">
        <v>291</v>
      </c>
    </row>
    <row r="53" spans="1:2" x14ac:dyDescent="0.35">
      <c r="B53" s="65"/>
    </row>
    <row r="54" spans="1:2" x14ac:dyDescent="0.35">
      <c r="A54" s="58"/>
      <c r="B54" s="65"/>
    </row>
    <row r="55" spans="1:2" x14ac:dyDescent="0.35">
      <c r="A55" s="58"/>
      <c r="B55" s="65"/>
    </row>
    <row r="56" spans="1:2" x14ac:dyDescent="0.35">
      <c r="A56" s="58"/>
      <c r="B56" s="6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E4F17-A155-46F6-A222-42D7D812BFDD}">
  <dimension ref="A1:D80"/>
  <sheetViews>
    <sheetView workbookViewId="0">
      <selection activeCell="D2" sqref="D2"/>
    </sheetView>
  </sheetViews>
  <sheetFormatPr baseColWidth="10" defaultRowHeight="14.5" x14ac:dyDescent="0.35"/>
  <cols>
    <col min="1" max="1" width="14.81640625" style="10" customWidth="1"/>
    <col min="2" max="2" width="14.54296875" style="10" customWidth="1"/>
    <col min="3" max="3" width="14.26953125" style="10" customWidth="1"/>
    <col min="4" max="4" width="14.453125" style="10" customWidth="1"/>
  </cols>
  <sheetData>
    <row r="1" spans="1:4" x14ac:dyDescent="0.35">
      <c r="A1" s="63" t="s">
        <v>54</v>
      </c>
      <c r="B1" s="12"/>
      <c r="C1" s="12"/>
      <c r="D1" s="12"/>
    </row>
    <row r="2" spans="1:4" x14ac:dyDescent="0.35">
      <c r="A2" s="9" t="s">
        <v>55</v>
      </c>
      <c r="B2" s="12"/>
      <c r="C2" s="12"/>
      <c r="D2" s="12"/>
    </row>
    <row r="3" spans="1:4" x14ac:dyDescent="0.35">
      <c r="A3" s="9" t="s">
        <v>56</v>
      </c>
      <c r="B3" s="12"/>
      <c r="C3" s="12"/>
      <c r="D3" s="12"/>
    </row>
    <row r="4" spans="1:4" x14ac:dyDescent="0.35">
      <c r="A4" s="12"/>
      <c r="B4" s="12"/>
      <c r="C4" s="12"/>
      <c r="D4" s="12"/>
    </row>
    <row r="5" spans="1:4" x14ac:dyDescent="0.35">
      <c r="A5" s="66" t="s">
        <v>57</v>
      </c>
      <c r="B5" s="66" t="s">
        <v>58</v>
      </c>
      <c r="C5" s="66" t="s">
        <v>59</v>
      </c>
      <c r="D5" s="66" t="s">
        <v>45</v>
      </c>
    </row>
    <row r="6" spans="1:4" x14ac:dyDescent="0.35">
      <c r="A6" s="67">
        <v>1950</v>
      </c>
      <c r="B6" s="68">
        <v>4.0000000000000003E-5</v>
      </c>
      <c r="C6" s="68">
        <v>0.61517299999999997</v>
      </c>
      <c r="D6" s="68">
        <v>0.61521300000000001</v>
      </c>
    </row>
    <row r="7" spans="1:4" x14ac:dyDescent="0.35">
      <c r="A7" s="69">
        <v>1951</v>
      </c>
      <c r="B7" s="70">
        <v>4.0000000000000003E-5</v>
      </c>
      <c r="C7" s="70">
        <v>0.66987300000000005</v>
      </c>
      <c r="D7" s="70">
        <v>0.66991300000000009</v>
      </c>
    </row>
    <row r="8" spans="1:4" x14ac:dyDescent="0.35">
      <c r="A8" s="69">
        <v>1952</v>
      </c>
      <c r="B8" s="70">
        <v>4.0000000000000003E-5</v>
      </c>
      <c r="C8" s="70">
        <v>0.68557299999999999</v>
      </c>
      <c r="D8" s="70">
        <v>0.68561300000000003</v>
      </c>
    </row>
    <row r="9" spans="1:4" x14ac:dyDescent="0.35">
      <c r="A9" s="69">
        <v>1953</v>
      </c>
      <c r="B9" s="70">
        <v>5.0000000000000002E-5</v>
      </c>
      <c r="C9" s="70">
        <v>0.68804299999999996</v>
      </c>
      <c r="D9" s="70">
        <v>0.68809299999999995</v>
      </c>
    </row>
    <row r="10" spans="1:4" x14ac:dyDescent="0.35">
      <c r="A10" s="69">
        <v>1954</v>
      </c>
      <c r="B10" s="70">
        <v>5.0000000000000002E-5</v>
      </c>
      <c r="C10" s="70">
        <v>0.78174299999999997</v>
      </c>
      <c r="D10" s="70">
        <v>0.78179299999999996</v>
      </c>
    </row>
    <row r="11" spans="1:4" x14ac:dyDescent="0.35">
      <c r="A11" s="69">
        <v>1955</v>
      </c>
      <c r="B11" s="70">
        <v>1E-4</v>
      </c>
      <c r="C11" s="70">
        <v>0.95222300000000004</v>
      </c>
      <c r="D11" s="70">
        <v>0.95232300000000003</v>
      </c>
    </row>
    <row r="12" spans="1:4" x14ac:dyDescent="0.35">
      <c r="A12" s="69">
        <v>1956</v>
      </c>
      <c r="B12" s="70">
        <v>1.6000000000000001E-4</v>
      </c>
      <c r="C12" s="70">
        <v>1.063763</v>
      </c>
      <c r="D12" s="70">
        <v>1.063923</v>
      </c>
    </row>
    <row r="13" spans="1:4" x14ac:dyDescent="0.35">
      <c r="A13" s="69">
        <v>1957</v>
      </c>
      <c r="B13" s="70">
        <v>1.4999999999999999E-4</v>
      </c>
      <c r="C13" s="70">
        <v>1.3196030000000001</v>
      </c>
      <c r="D13" s="70">
        <v>1.3197530000000002</v>
      </c>
    </row>
    <row r="14" spans="1:4" x14ac:dyDescent="0.35">
      <c r="A14" s="69">
        <v>1958</v>
      </c>
      <c r="B14" s="70">
        <v>1.7000000000000001E-4</v>
      </c>
      <c r="C14" s="70">
        <v>1.8208880000000001</v>
      </c>
      <c r="D14" s="70">
        <v>1.8210580000000001</v>
      </c>
    </row>
    <row r="15" spans="1:4" x14ac:dyDescent="0.35">
      <c r="A15" s="69">
        <v>1959</v>
      </c>
      <c r="B15" s="70">
        <v>1.7000000000000001E-4</v>
      </c>
      <c r="C15" s="70">
        <v>3.1633870000000002</v>
      </c>
      <c r="D15" s="70">
        <v>3.163557</v>
      </c>
    </row>
    <row r="16" spans="1:4" x14ac:dyDescent="0.35">
      <c r="A16" s="69">
        <v>1960</v>
      </c>
      <c r="B16" s="70">
        <v>1.8000000000000001E-4</v>
      </c>
      <c r="C16" s="70">
        <v>4.6692780000000003</v>
      </c>
      <c r="D16" s="70">
        <v>4.6694580000000006</v>
      </c>
    </row>
    <row r="17" spans="1:4" x14ac:dyDescent="0.35">
      <c r="A17" s="69">
        <v>1961</v>
      </c>
      <c r="B17" s="70">
        <v>1.94E-4</v>
      </c>
      <c r="C17" s="70">
        <v>6.5443090000000002</v>
      </c>
      <c r="D17" s="70">
        <v>6.5445029999999997</v>
      </c>
    </row>
    <row r="18" spans="1:4" x14ac:dyDescent="0.35">
      <c r="A18" s="69">
        <v>1962</v>
      </c>
      <c r="B18" s="70">
        <v>2.1100000000000001E-4</v>
      </c>
      <c r="C18" s="70">
        <v>8.544022</v>
      </c>
      <c r="D18" s="70">
        <v>8.5442330000000002</v>
      </c>
    </row>
    <row r="19" spans="1:4" x14ac:dyDescent="0.35">
      <c r="A19" s="69">
        <v>1963</v>
      </c>
      <c r="B19" s="70">
        <v>2.22E-4</v>
      </c>
      <c r="C19" s="70">
        <v>8.6289619999999996</v>
      </c>
      <c r="D19" s="70">
        <v>8.6291840000000004</v>
      </c>
    </row>
    <row r="20" spans="1:4" x14ac:dyDescent="0.35">
      <c r="A20" s="69">
        <v>1964</v>
      </c>
      <c r="B20" s="70">
        <v>1.94E-4</v>
      </c>
      <c r="C20" s="70">
        <v>11.358708</v>
      </c>
      <c r="D20" s="70">
        <v>11.358902</v>
      </c>
    </row>
    <row r="21" spans="1:4" x14ac:dyDescent="0.35">
      <c r="A21" s="69">
        <v>1965</v>
      </c>
      <c r="B21" s="70">
        <v>2.05E-4</v>
      </c>
      <c r="C21" s="70">
        <v>9.3702000000000005</v>
      </c>
      <c r="D21" s="70">
        <v>9.3704049999999999</v>
      </c>
    </row>
    <row r="22" spans="1:4" x14ac:dyDescent="0.35">
      <c r="A22" s="69">
        <v>1966</v>
      </c>
      <c r="B22" s="70">
        <v>3.3500000000000001E-4</v>
      </c>
      <c r="C22" s="70">
        <v>11.489739999999999</v>
      </c>
      <c r="D22" s="70">
        <v>11.490074999999999</v>
      </c>
    </row>
    <row r="23" spans="1:4" x14ac:dyDescent="0.35">
      <c r="A23" s="69">
        <v>1967</v>
      </c>
      <c r="B23" s="70">
        <v>3.2400000000000001E-4</v>
      </c>
      <c r="C23" s="70">
        <v>12.646611</v>
      </c>
      <c r="D23" s="70">
        <v>12.646935000000001</v>
      </c>
    </row>
    <row r="24" spans="1:4" x14ac:dyDescent="0.35">
      <c r="A24" s="69">
        <v>1968</v>
      </c>
      <c r="B24" s="70">
        <v>4.3399999999999998E-4</v>
      </c>
      <c r="C24" s="70">
        <v>13.440981000000001</v>
      </c>
      <c r="D24" s="70">
        <v>13.441415000000001</v>
      </c>
    </row>
    <row r="25" spans="1:4" x14ac:dyDescent="0.35">
      <c r="A25" s="69">
        <v>1969</v>
      </c>
      <c r="B25" s="70">
        <v>6.3599999999999996E-4</v>
      </c>
      <c r="C25" s="70">
        <v>11.787537</v>
      </c>
      <c r="D25" s="70">
        <v>11.788173</v>
      </c>
    </row>
    <row r="26" spans="1:4" x14ac:dyDescent="0.35">
      <c r="A26" s="69">
        <v>1970</v>
      </c>
      <c r="B26" s="70">
        <v>1.2210000000000001E-3</v>
      </c>
      <c r="C26" s="70">
        <v>15.440096</v>
      </c>
      <c r="D26" s="70">
        <v>15.441317</v>
      </c>
    </row>
    <row r="27" spans="1:4" x14ac:dyDescent="0.35">
      <c r="A27" s="69">
        <v>1971</v>
      </c>
      <c r="B27" s="70">
        <v>1.5200000000000001E-3</v>
      </c>
      <c r="C27" s="70">
        <v>13.893439000000001</v>
      </c>
      <c r="D27" s="70">
        <v>13.894959</v>
      </c>
    </row>
    <row r="28" spans="1:4" x14ac:dyDescent="0.35">
      <c r="A28" s="69">
        <v>1972</v>
      </c>
      <c r="B28" s="70">
        <v>1.9889999999999999E-3</v>
      </c>
      <c r="C28" s="70">
        <v>7.5304120000000001</v>
      </c>
      <c r="D28" s="70">
        <v>7.5324010000000001</v>
      </c>
    </row>
    <row r="29" spans="1:4" x14ac:dyDescent="0.35">
      <c r="A29" s="69">
        <v>1973</v>
      </c>
      <c r="B29" s="70">
        <v>3.9439999999999996E-3</v>
      </c>
      <c r="C29" s="70">
        <v>5.356903</v>
      </c>
      <c r="D29" s="70">
        <v>5.3608469999999997</v>
      </c>
    </row>
    <row r="30" spans="1:4" x14ac:dyDescent="0.35">
      <c r="A30" s="69">
        <v>1974</v>
      </c>
      <c r="B30" s="70">
        <v>4.6909999999999999E-3</v>
      </c>
      <c r="C30" s="70">
        <v>7.5242370000000003</v>
      </c>
      <c r="D30" s="70">
        <v>7.5289280000000005</v>
      </c>
    </row>
    <row r="31" spans="1:4" x14ac:dyDescent="0.35">
      <c r="A31" s="69">
        <v>1975</v>
      </c>
      <c r="B31" s="70">
        <v>6.8659999999999997E-3</v>
      </c>
      <c r="C31" s="70">
        <v>6.7154559999999996</v>
      </c>
      <c r="D31" s="70">
        <v>6.7223219999999992</v>
      </c>
    </row>
    <row r="32" spans="1:4" x14ac:dyDescent="0.35">
      <c r="A32" s="69">
        <v>1976</v>
      </c>
      <c r="B32" s="70">
        <v>7.8370000000000002E-3</v>
      </c>
      <c r="C32" s="70">
        <v>8.2977779999999992</v>
      </c>
      <c r="D32" s="70">
        <v>8.3056149999999995</v>
      </c>
    </row>
    <row r="33" spans="1:4" x14ac:dyDescent="0.35">
      <c r="A33" s="69">
        <v>1977</v>
      </c>
      <c r="B33" s="70">
        <v>1.0359999999999999E-2</v>
      </c>
      <c r="C33" s="70">
        <v>6.8416649999999999</v>
      </c>
      <c r="D33" s="70">
        <v>6.8520250000000003</v>
      </c>
    </row>
    <row r="34" spans="1:4" x14ac:dyDescent="0.35">
      <c r="A34" s="69">
        <v>1978</v>
      </c>
      <c r="B34" s="70">
        <v>1.4048E-2</v>
      </c>
      <c r="C34" s="70">
        <v>9.0057030000000005</v>
      </c>
      <c r="D34" s="70">
        <v>9.0197510000000012</v>
      </c>
    </row>
    <row r="35" spans="1:4" x14ac:dyDescent="0.35">
      <c r="A35" s="69">
        <v>1979</v>
      </c>
      <c r="B35" s="70">
        <v>1.8419999999999999E-2</v>
      </c>
      <c r="C35" s="70">
        <v>10.138608</v>
      </c>
      <c r="D35" s="70">
        <v>10.157028</v>
      </c>
    </row>
    <row r="36" spans="1:4" x14ac:dyDescent="0.35">
      <c r="A36" s="69">
        <v>1980</v>
      </c>
      <c r="B36" s="70">
        <v>2.8374E-2</v>
      </c>
      <c r="C36" s="70">
        <v>9.6389560000000003</v>
      </c>
      <c r="D36" s="70">
        <v>9.6673299999999998</v>
      </c>
    </row>
    <row r="37" spans="1:4" x14ac:dyDescent="0.35">
      <c r="A37" s="69">
        <v>1981</v>
      </c>
      <c r="B37" s="70">
        <v>3.8015E-2</v>
      </c>
      <c r="C37" s="70">
        <v>10.433497789999999</v>
      </c>
      <c r="D37" s="70">
        <v>10.471512789999998</v>
      </c>
    </row>
    <row r="38" spans="1:4" x14ac:dyDescent="0.35">
      <c r="A38" s="69">
        <v>1982</v>
      </c>
      <c r="B38" s="70">
        <v>5.5544000000000003E-2</v>
      </c>
      <c r="C38" s="70">
        <v>11.52804604</v>
      </c>
      <c r="D38" s="70">
        <v>11.583590039999999</v>
      </c>
    </row>
    <row r="39" spans="1:4" x14ac:dyDescent="0.35">
      <c r="A39" s="69">
        <v>1983</v>
      </c>
      <c r="B39" s="70">
        <v>6.9731000000000001E-2</v>
      </c>
      <c r="C39" s="70">
        <v>9.3688970500000011</v>
      </c>
      <c r="D39" s="70">
        <v>9.4386280500000019</v>
      </c>
    </row>
    <row r="40" spans="1:4" x14ac:dyDescent="0.35">
      <c r="A40" s="69">
        <v>1984</v>
      </c>
      <c r="B40" s="70">
        <v>7.6184000000000002E-2</v>
      </c>
      <c r="C40" s="70">
        <v>12.18778927</v>
      </c>
      <c r="D40" s="70">
        <v>12.263973269999999</v>
      </c>
    </row>
    <row r="41" spans="1:4" x14ac:dyDescent="0.35">
      <c r="A41" s="69">
        <v>1985</v>
      </c>
      <c r="B41" s="70">
        <v>8.0624000000000001E-2</v>
      </c>
      <c r="C41" s="70">
        <v>13.940908240000002</v>
      </c>
      <c r="D41" s="70">
        <v>14.021532240000003</v>
      </c>
    </row>
    <row r="42" spans="1:4" x14ac:dyDescent="0.35">
      <c r="A42" s="69">
        <v>1986</v>
      </c>
      <c r="B42" s="70">
        <v>9.5838999999999994E-2</v>
      </c>
      <c r="C42" s="70">
        <v>16.053995479999998</v>
      </c>
      <c r="D42" s="70">
        <v>16.149834479999999</v>
      </c>
    </row>
    <row r="43" spans="1:4" x14ac:dyDescent="0.35">
      <c r="A43" s="69">
        <v>1987</v>
      </c>
      <c r="B43" s="70">
        <v>0.13537199999999999</v>
      </c>
      <c r="C43" s="70">
        <v>14.046414609999999</v>
      </c>
      <c r="D43" s="70">
        <v>14.18178661</v>
      </c>
    </row>
    <row r="44" spans="1:4" x14ac:dyDescent="0.35">
      <c r="A44" s="69">
        <v>1988</v>
      </c>
      <c r="B44" s="70">
        <v>0.168326</v>
      </c>
      <c r="C44" s="70">
        <v>16.47610049</v>
      </c>
      <c r="D44" s="70">
        <v>16.644426490000001</v>
      </c>
    </row>
    <row r="45" spans="1:4" x14ac:dyDescent="0.35">
      <c r="A45" s="69">
        <v>1989</v>
      </c>
      <c r="B45" s="70">
        <v>0.19026299999999999</v>
      </c>
      <c r="C45" s="70">
        <v>17.919379399999997</v>
      </c>
      <c r="D45" s="70">
        <v>18.109642399999998</v>
      </c>
    </row>
    <row r="46" spans="1:4" x14ac:dyDescent="0.35">
      <c r="A46" s="69">
        <v>1990</v>
      </c>
      <c r="B46" s="70">
        <v>0.229467</v>
      </c>
      <c r="C46" s="70">
        <v>16.171833889999998</v>
      </c>
      <c r="D46" s="70">
        <v>16.401300889999998</v>
      </c>
    </row>
    <row r="47" spans="1:4" x14ac:dyDescent="0.35">
      <c r="A47" s="69">
        <v>1991</v>
      </c>
      <c r="B47" s="70">
        <v>0.30521199999999998</v>
      </c>
      <c r="C47" s="70">
        <v>17.137197030000003</v>
      </c>
      <c r="D47" s="70">
        <v>17.442409030000004</v>
      </c>
    </row>
    <row r="48" spans="1:4" x14ac:dyDescent="0.35">
      <c r="A48" s="69">
        <v>1992</v>
      </c>
      <c r="B48" s="70">
        <v>0.35106599999999999</v>
      </c>
      <c r="C48" s="70">
        <v>17.940754880000004</v>
      </c>
      <c r="D48" s="70">
        <v>18.291820880000003</v>
      </c>
    </row>
    <row r="49" spans="1:4" x14ac:dyDescent="0.35">
      <c r="A49" s="69">
        <v>1993</v>
      </c>
      <c r="B49" s="70">
        <v>0.35370000000000001</v>
      </c>
      <c r="C49" s="70">
        <v>19.282357319999999</v>
      </c>
      <c r="D49" s="70">
        <v>19.636057319999999</v>
      </c>
    </row>
    <row r="50" spans="1:4" x14ac:dyDescent="0.35">
      <c r="A50" s="69">
        <v>1994</v>
      </c>
      <c r="B50" s="70">
        <v>0.42333100000000001</v>
      </c>
      <c r="C50" s="70">
        <v>24.243877689999998</v>
      </c>
      <c r="D50" s="70">
        <v>24.667208689999999</v>
      </c>
    </row>
    <row r="51" spans="1:4" x14ac:dyDescent="0.35">
      <c r="A51" s="69">
        <v>1995</v>
      </c>
      <c r="B51" s="70">
        <v>0.49003400000000003</v>
      </c>
      <c r="C51" s="70">
        <v>21.597659069999999</v>
      </c>
      <c r="D51" s="70">
        <v>22.08769307</v>
      </c>
    </row>
    <row r="52" spans="1:4" x14ac:dyDescent="0.35">
      <c r="A52" s="69">
        <v>1996</v>
      </c>
      <c r="B52" s="70">
        <v>0.65880899999999998</v>
      </c>
      <c r="C52" s="70">
        <v>21.784852400000002</v>
      </c>
      <c r="D52" s="70">
        <v>22.443661400000003</v>
      </c>
    </row>
    <row r="53" spans="1:4" x14ac:dyDescent="0.35">
      <c r="A53" s="69">
        <v>1997</v>
      </c>
      <c r="B53" s="70">
        <v>0.77361500000000005</v>
      </c>
      <c r="C53" s="70">
        <v>19.257655439999997</v>
      </c>
      <c r="D53" s="70">
        <v>20.031270439999997</v>
      </c>
    </row>
    <row r="54" spans="1:4" x14ac:dyDescent="0.35">
      <c r="A54" s="69">
        <v>1998</v>
      </c>
      <c r="B54" s="70">
        <v>0.79430400000000001</v>
      </c>
      <c r="C54" s="70">
        <v>12.463713009999999</v>
      </c>
      <c r="D54" s="70">
        <v>13.25801701</v>
      </c>
    </row>
    <row r="55" spans="1:4" x14ac:dyDescent="0.35">
      <c r="A55" s="69">
        <v>1999</v>
      </c>
      <c r="B55" s="70">
        <v>0.77477399999999996</v>
      </c>
      <c r="C55" s="70">
        <v>18.31896463</v>
      </c>
      <c r="D55" s="70">
        <v>19.093738630000001</v>
      </c>
    </row>
    <row r="56" spans="1:4" x14ac:dyDescent="0.35">
      <c r="A56" s="69">
        <v>2000</v>
      </c>
      <c r="B56" s="70">
        <v>0.87240499999999999</v>
      </c>
      <c r="C56" s="70">
        <v>20.001908409999999</v>
      </c>
      <c r="D56" s="70">
        <v>20.874313409999999</v>
      </c>
    </row>
    <row r="57" spans="1:4" x14ac:dyDescent="0.35">
      <c r="A57" s="69">
        <v>2001</v>
      </c>
      <c r="B57" s="70">
        <v>1.1319459999999999</v>
      </c>
      <c r="C57" s="70">
        <v>17.152413500000002</v>
      </c>
      <c r="D57" s="70">
        <v>18.284359500000001</v>
      </c>
    </row>
    <row r="58" spans="1:4" x14ac:dyDescent="0.35">
      <c r="A58" s="69">
        <v>2002</v>
      </c>
      <c r="B58" s="70">
        <v>1.2019519999999999</v>
      </c>
      <c r="C58" s="70">
        <v>18.276851879999999</v>
      </c>
      <c r="D58" s="70">
        <v>19.478803879999997</v>
      </c>
    </row>
    <row r="59" spans="1:4" x14ac:dyDescent="0.35">
      <c r="A59" s="69">
        <v>2003</v>
      </c>
      <c r="B59" s="70">
        <v>1.2619880000000001</v>
      </c>
      <c r="C59" s="70">
        <v>14.852386050000002</v>
      </c>
      <c r="D59" s="70">
        <v>16.114374050000002</v>
      </c>
    </row>
    <row r="60" spans="1:4" x14ac:dyDescent="0.35">
      <c r="A60" s="69">
        <v>2004</v>
      </c>
      <c r="B60" s="70">
        <v>1.4102465</v>
      </c>
      <c r="C60" s="70">
        <v>19.780378429999999</v>
      </c>
      <c r="D60" s="70">
        <v>21.190624929999998</v>
      </c>
    </row>
    <row r="61" spans="1:4" x14ac:dyDescent="0.35">
      <c r="A61" s="69">
        <v>2005</v>
      </c>
      <c r="B61" s="70">
        <v>1.5237205</v>
      </c>
      <c r="C61" s="70">
        <v>19.013014559999998</v>
      </c>
      <c r="D61" s="70">
        <v>20.536735059999998</v>
      </c>
    </row>
    <row r="62" spans="1:4" x14ac:dyDescent="0.35">
      <c r="A62" s="69">
        <v>2006</v>
      </c>
      <c r="B62" s="70">
        <v>1.71502424</v>
      </c>
      <c r="C62" s="70">
        <v>16.68769631</v>
      </c>
      <c r="D62" s="70">
        <v>18.402720549999998</v>
      </c>
    </row>
    <row r="63" spans="1:4" x14ac:dyDescent="0.35">
      <c r="A63" s="69">
        <v>2007</v>
      </c>
      <c r="B63" s="70">
        <v>1.7078458400000001</v>
      </c>
      <c r="C63" s="70">
        <v>16.528381679999999</v>
      </c>
      <c r="D63" s="70">
        <v>18.23622752</v>
      </c>
    </row>
    <row r="64" spans="1:4" x14ac:dyDescent="0.35">
      <c r="A64" s="69">
        <v>2008</v>
      </c>
      <c r="B64" s="70">
        <v>1.8409187800000002</v>
      </c>
      <c r="C64" s="70">
        <v>16.74750066</v>
      </c>
      <c r="D64" s="70">
        <v>18.588419439999999</v>
      </c>
    </row>
    <row r="65" spans="1:4" x14ac:dyDescent="0.35">
      <c r="A65" s="69">
        <v>2009</v>
      </c>
      <c r="B65" s="70">
        <v>1.9177082300000001</v>
      </c>
      <c r="C65" s="70">
        <v>16.021021659999999</v>
      </c>
      <c r="D65" s="70">
        <v>17.938729889999998</v>
      </c>
    </row>
    <row r="66" spans="1:4" x14ac:dyDescent="0.35">
      <c r="A66" s="69">
        <v>2010</v>
      </c>
      <c r="B66" s="70">
        <v>1.8684973600000001</v>
      </c>
      <c r="C66" s="70">
        <v>12.2711535</v>
      </c>
      <c r="D66" s="70">
        <v>14.13965086</v>
      </c>
    </row>
    <row r="67" spans="1:4" x14ac:dyDescent="0.35">
      <c r="A67" s="69">
        <v>2011</v>
      </c>
      <c r="B67" s="70">
        <v>2.22337797</v>
      </c>
      <c r="C67" s="70">
        <v>16.637305840000003</v>
      </c>
      <c r="D67" s="70">
        <v>18.860683810000005</v>
      </c>
    </row>
    <row r="68" spans="1:4" x14ac:dyDescent="0.35">
      <c r="A68" s="69">
        <v>2012</v>
      </c>
      <c r="B68" s="70">
        <v>2.3904765000000001</v>
      </c>
      <c r="C68" s="70">
        <v>12.596583410000001</v>
      </c>
      <c r="D68" s="70">
        <v>14.987059910000001</v>
      </c>
    </row>
    <row r="69" spans="1:4" x14ac:dyDescent="0.35">
      <c r="A69" s="69">
        <v>2013</v>
      </c>
      <c r="B69" s="70">
        <v>2.4029989199999999</v>
      </c>
      <c r="C69" s="70">
        <v>12.950017960000002</v>
      </c>
      <c r="D69" s="70">
        <v>15.353016880000002</v>
      </c>
    </row>
    <row r="70" spans="1:4" x14ac:dyDescent="0.35">
      <c r="A70" s="69">
        <v>2014</v>
      </c>
      <c r="B70" s="70">
        <v>2.8017561000000009</v>
      </c>
      <c r="C70" s="70">
        <v>11.112868390000001</v>
      </c>
      <c r="D70" s="70">
        <v>13.914624490000001</v>
      </c>
    </row>
    <row r="71" spans="1:4" x14ac:dyDescent="0.35">
      <c r="A71" s="69">
        <v>2015</v>
      </c>
      <c r="B71" s="70">
        <v>2.6796036700000001</v>
      </c>
      <c r="C71" s="70">
        <v>11.729858929999999</v>
      </c>
      <c r="D71" s="70">
        <v>14.409462599999999</v>
      </c>
    </row>
    <row r="72" spans="1:4" x14ac:dyDescent="0.35">
      <c r="A72" s="69">
        <v>2016</v>
      </c>
      <c r="B72" s="70">
        <v>2.6880748899999993</v>
      </c>
      <c r="C72" s="70">
        <v>10.49759667</v>
      </c>
      <c r="D72" s="70">
        <v>13.185671559999999</v>
      </c>
    </row>
    <row r="73" spans="1:4" x14ac:dyDescent="0.35">
      <c r="A73" s="69">
        <v>2017</v>
      </c>
      <c r="B73" s="70">
        <v>2.9760089499999993</v>
      </c>
      <c r="C73" s="70">
        <v>11.530436200000002</v>
      </c>
      <c r="D73" s="70">
        <v>14.506445150000001</v>
      </c>
    </row>
    <row r="74" spans="1:4" x14ac:dyDescent="0.35">
      <c r="A74" s="69">
        <v>2018</v>
      </c>
      <c r="B74" s="70">
        <v>3.2217439900000002</v>
      </c>
      <c r="C74" s="70">
        <v>14.55171436</v>
      </c>
      <c r="D74" s="70">
        <v>17.773458349999999</v>
      </c>
    </row>
    <row r="75" spans="1:4" x14ac:dyDescent="0.35">
      <c r="A75" s="69">
        <v>2019</v>
      </c>
      <c r="B75" s="70">
        <v>3.60232274</v>
      </c>
      <c r="C75" s="70">
        <v>12.14726769</v>
      </c>
      <c r="D75" s="70">
        <v>15.74959043</v>
      </c>
    </row>
    <row r="76" spans="1:4" x14ac:dyDescent="0.35">
      <c r="A76" s="69">
        <v>2020</v>
      </c>
      <c r="B76" s="70">
        <v>3.8503478100000006</v>
      </c>
      <c r="C76" s="70">
        <v>12.760140570000003</v>
      </c>
      <c r="D76" s="70">
        <v>16.610488380000003</v>
      </c>
    </row>
    <row r="77" spans="1:4" x14ac:dyDescent="0.35">
      <c r="A77" s="69">
        <v>2021</v>
      </c>
      <c r="B77" s="70">
        <v>3.8649590099999993</v>
      </c>
      <c r="C77" s="70">
        <v>14.323791979999999</v>
      </c>
      <c r="D77" s="70">
        <v>18.188750989999999</v>
      </c>
    </row>
    <row r="78" spans="1:4" x14ac:dyDescent="0.35">
      <c r="A78" s="71">
        <v>2022</v>
      </c>
      <c r="B78" s="72">
        <v>4.3345563399999989</v>
      </c>
      <c r="C78" s="72">
        <v>13.191360750000001</v>
      </c>
      <c r="D78" s="72">
        <v>17.52591709</v>
      </c>
    </row>
    <row r="80" spans="1:4" x14ac:dyDescent="0.35">
      <c r="A80" s="104" t="s">
        <v>292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60F2D-B023-40BF-AA70-B779FF531164}">
  <dimension ref="A1:F43"/>
  <sheetViews>
    <sheetView workbookViewId="0">
      <selection activeCell="F1" sqref="F1"/>
    </sheetView>
  </sheetViews>
  <sheetFormatPr baseColWidth="10" defaultColWidth="11.453125" defaultRowHeight="14.5" x14ac:dyDescent="0.35"/>
  <cols>
    <col min="1" max="6" width="20.6328125" style="20" customWidth="1"/>
    <col min="7" max="16384" width="11.453125" style="4"/>
  </cols>
  <sheetData>
    <row r="1" spans="1:6" ht="15" x14ac:dyDescent="0.35">
      <c r="A1" s="24" t="s">
        <v>323</v>
      </c>
      <c r="E1" s="21"/>
    </row>
    <row r="2" spans="1:6" ht="15" x14ac:dyDescent="0.35">
      <c r="A2" s="24" t="s">
        <v>324</v>
      </c>
      <c r="E2" s="21"/>
    </row>
    <row r="3" spans="1:6" x14ac:dyDescent="0.35">
      <c r="E3" s="21"/>
    </row>
    <row r="4" spans="1:6" ht="15" x14ac:dyDescent="0.35">
      <c r="A4" s="73" t="s">
        <v>6</v>
      </c>
      <c r="B4" s="74"/>
      <c r="C4" s="23" t="s">
        <v>76</v>
      </c>
      <c r="D4" s="74"/>
      <c r="E4" s="23" t="s">
        <v>305</v>
      </c>
      <c r="F4" s="22" t="s">
        <v>77</v>
      </c>
    </row>
    <row r="5" spans="1:6" x14ac:dyDescent="0.35">
      <c r="A5" s="75"/>
      <c r="B5" s="76" t="s">
        <v>78</v>
      </c>
      <c r="C5" s="76" t="s">
        <v>79</v>
      </c>
      <c r="D5" s="27" t="s">
        <v>80</v>
      </c>
      <c r="E5" s="25" t="s">
        <v>81</v>
      </c>
      <c r="F5" s="25" t="s">
        <v>82</v>
      </c>
    </row>
    <row r="6" spans="1:6" x14ac:dyDescent="0.35">
      <c r="A6" s="20" t="s">
        <v>83</v>
      </c>
      <c r="B6" s="77">
        <v>3659.6</v>
      </c>
      <c r="C6" s="77">
        <v>135.4</v>
      </c>
      <c r="D6" s="78">
        <f>B6-C6</f>
        <v>3524.2</v>
      </c>
      <c r="E6" s="77">
        <v>399.4</v>
      </c>
      <c r="F6" s="78">
        <f>D6*1000/E6</f>
        <v>8823.7356034051081</v>
      </c>
    </row>
    <row r="7" spans="1:6" x14ac:dyDescent="0.35">
      <c r="A7" s="20" t="s">
        <v>84</v>
      </c>
      <c r="B7" s="77">
        <v>1209</v>
      </c>
      <c r="C7" s="77">
        <v>22.375317489592661</v>
      </c>
      <c r="D7" s="78">
        <f t="shared" ref="D7:D29" si="0">B7-C7</f>
        <v>1186.6246825104074</v>
      </c>
      <c r="E7" s="77">
        <v>282.3</v>
      </c>
      <c r="F7" s="78">
        <f t="shared" ref="F7:F29" si="1">D7*1000/E7</f>
        <v>4203.4172246206426</v>
      </c>
    </row>
    <row r="8" spans="1:6" x14ac:dyDescent="0.35">
      <c r="A8" s="20" t="s">
        <v>85</v>
      </c>
      <c r="B8" s="77">
        <v>624</v>
      </c>
      <c r="C8" s="77">
        <v>48</v>
      </c>
      <c r="D8" s="78">
        <f t="shared" si="0"/>
        <v>576</v>
      </c>
      <c r="E8" s="77">
        <v>411.1</v>
      </c>
      <c r="F8" s="78">
        <f t="shared" si="1"/>
        <v>1401.1189491607881</v>
      </c>
    </row>
    <row r="9" spans="1:6" x14ac:dyDescent="0.35">
      <c r="A9" s="20" t="s">
        <v>86</v>
      </c>
      <c r="B9" s="77">
        <v>2631</v>
      </c>
      <c r="C9" s="77">
        <v>4734</v>
      </c>
      <c r="D9" s="78">
        <f>B9-C9</f>
        <v>-2103</v>
      </c>
      <c r="E9" s="77">
        <v>211140.7</v>
      </c>
      <c r="F9" s="78">
        <f t="shared" si="1"/>
        <v>-9.9601829490950813</v>
      </c>
    </row>
    <row r="10" spans="1:6" x14ac:dyDescent="0.35">
      <c r="A10" s="20" t="s">
        <v>87</v>
      </c>
      <c r="B10" s="77">
        <v>5825.04</v>
      </c>
      <c r="C10" s="77">
        <v>4006.3967010065235</v>
      </c>
      <c r="D10" s="78">
        <f t="shared" si="0"/>
        <v>1818.6432989934765</v>
      </c>
      <c r="E10" s="77">
        <v>52321.2</v>
      </c>
      <c r="F10" s="78">
        <f t="shared" si="1"/>
        <v>34.759204662612412</v>
      </c>
    </row>
    <row r="11" spans="1:6" x14ac:dyDescent="0.35">
      <c r="A11" s="20" t="s">
        <v>88</v>
      </c>
      <c r="B11" s="77">
        <v>1463.8400000000001</v>
      </c>
      <c r="C11" s="77">
        <v>343</v>
      </c>
      <c r="D11" s="78">
        <f t="shared" si="0"/>
        <v>1120.8400000000001</v>
      </c>
      <c r="E11" s="77">
        <v>5105.5</v>
      </c>
      <c r="F11" s="78">
        <f t="shared" si="1"/>
        <v>219.5357947311723</v>
      </c>
    </row>
    <row r="12" spans="1:6" x14ac:dyDescent="0.35">
      <c r="A12" s="20" t="s">
        <v>89</v>
      </c>
      <c r="B12" s="77">
        <v>887</v>
      </c>
      <c r="C12" s="77">
        <v>639</v>
      </c>
      <c r="D12" s="78">
        <f t="shared" si="0"/>
        <v>248</v>
      </c>
      <c r="E12" s="77">
        <v>17980.099999999999</v>
      </c>
      <c r="F12" s="78">
        <f t="shared" si="1"/>
        <v>13.79302673511271</v>
      </c>
    </row>
    <row r="13" spans="1:6" x14ac:dyDescent="0.35">
      <c r="A13" s="20" t="s">
        <v>90</v>
      </c>
      <c r="B13" s="77">
        <v>2319</v>
      </c>
      <c r="C13" s="77">
        <v>691</v>
      </c>
      <c r="D13" s="78">
        <f>B13-C13</f>
        <v>1628</v>
      </c>
      <c r="E13" s="77">
        <v>6309.6</v>
      </c>
      <c r="F13" s="78">
        <f t="shared" si="1"/>
        <v>258.01952580195257</v>
      </c>
    </row>
    <row r="14" spans="1:6" x14ac:dyDescent="0.35">
      <c r="A14" s="20" t="s">
        <v>91</v>
      </c>
      <c r="B14" s="77">
        <v>925</v>
      </c>
      <c r="C14" s="77">
        <v>884</v>
      </c>
      <c r="D14" s="78">
        <f t="shared" si="0"/>
        <v>41</v>
      </c>
      <c r="E14" s="77">
        <v>18124.8</v>
      </c>
      <c r="F14" s="78">
        <f t="shared" si="1"/>
        <v>2.2620939265536726</v>
      </c>
    </row>
    <row r="15" spans="1:6" x14ac:dyDescent="0.35">
      <c r="A15" s="20" t="s">
        <v>92</v>
      </c>
      <c r="B15" s="77">
        <v>26.029084595936354</v>
      </c>
      <c r="C15" s="77">
        <v>33.317228282798531</v>
      </c>
      <c r="D15" s="78">
        <f t="shared" si="0"/>
        <v>-7.2881436868621776</v>
      </c>
      <c r="E15" s="77">
        <v>826.4</v>
      </c>
      <c r="F15" s="78">
        <f t="shared" si="1"/>
        <v>-8.8191477333763046</v>
      </c>
    </row>
    <row r="16" spans="1:6" x14ac:dyDescent="0.35">
      <c r="A16" s="20" t="s">
        <v>93</v>
      </c>
      <c r="B16" s="77">
        <v>76.004927020134147</v>
      </c>
      <c r="C16" s="77">
        <v>33.317228282798531</v>
      </c>
      <c r="D16" s="78">
        <f t="shared" si="0"/>
        <v>42.687698737335616</v>
      </c>
      <c r="E16" s="77">
        <v>11637.4</v>
      </c>
      <c r="F16" s="78">
        <f t="shared" si="1"/>
        <v>3.6681474158605547</v>
      </c>
    </row>
    <row r="17" spans="1:6" x14ac:dyDescent="0.35">
      <c r="A17" s="20" t="s">
        <v>94</v>
      </c>
      <c r="B17" s="77">
        <v>515</v>
      </c>
      <c r="C17" s="77">
        <v>417</v>
      </c>
      <c r="D17" s="78">
        <f t="shared" si="0"/>
        <v>98</v>
      </c>
      <c r="E17" s="77">
        <v>10644.9</v>
      </c>
      <c r="F17" s="78">
        <f t="shared" si="1"/>
        <v>9.2062865785493528</v>
      </c>
    </row>
    <row r="18" spans="1:6" x14ac:dyDescent="0.35">
      <c r="A18" s="20" t="s">
        <v>95</v>
      </c>
      <c r="B18" s="77">
        <v>4316</v>
      </c>
      <c r="C18" s="77">
        <v>257</v>
      </c>
      <c r="D18" s="78">
        <f t="shared" si="0"/>
        <v>4059</v>
      </c>
      <c r="E18" s="77">
        <v>2839.8</v>
      </c>
      <c r="F18" s="78">
        <f t="shared" si="1"/>
        <v>1429.3260088738643</v>
      </c>
    </row>
    <row r="19" spans="1:6" x14ac:dyDescent="0.35">
      <c r="A19" s="20" t="s">
        <v>96</v>
      </c>
      <c r="B19" s="77">
        <v>22160.121461596373</v>
      </c>
      <c r="C19" s="77">
        <v>4519.6902492383879</v>
      </c>
      <c r="D19" s="78">
        <f t="shared" si="0"/>
        <v>17640.431212357984</v>
      </c>
      <c r="E19" s="77">
        <v>129739.8</v>
      </c>
      <c r="F19" s="78">
        <f t="shared" si="1"/>
        <v>135.96776943049073</v>
      </c>
    </row>
    <row r="20" spans="1:6" x14ac:dyDescent="0.35">
      <c r="A20" s="20" t="s">
        <v>97</v>
      </c>
      <c r="B20" s="77">
        <v>649</v>
      </c>
      <c r="C20" s="77">
        <v>142</v>
      </c>
      <c r="D20" s="78">
        <f t="shared" si="0"/>
        <v>507</v>
      </c>
      <c r="E20" s="77">
        <v>6823.6</v>
      </c>
      <c r="F20" s="78">
        <f t="shared" si="1"/>
        <v>74.300955507356818</v>
      </c>
    </row>
    <row r="21" spans="1:6" x14ac:dyDescent="0.35">
      <c r="A21" s="20" t="s">
        <v>98</v>
      </c>
      <c r="B21" s="77">
        <v>4797</v>
      </c>
      <c r="C21" s="77">
        <v>655</v>
      </c>
      <c r="D21" s="78">
        <f t="shared" si="0"/>
        <v>4142</v>
      </c>
      <c r="E21" s="77">
        <v>4458.8</v>
      </c>
      <c r="F21" s="78">
        <f t="shared" si="1"/>
        <v>928.94949313716688</v>
      </c>
    </row>
    <row r="22" spans="1:6" x14ac:dyDescent="0.35">
      <c r="A22" s="20" t="s">
        <v>35</v>
      </c>
      <c r="B22" s="77">
        <v>316</v>
      </c>
      <c r="C22" s="77">
        <v>432</v>
      </c>
      <c r="D22" s="78">
        <f t="shared" si="0"/>
        <v>-116</v>
      </c>
      <c r="E22" s="77">
        <v>6844.1</v>
      </c>
      <c r="F22" s="78">
        <f t="shared" si="1"/>
        <v>-16.948904896187958</v>
      </c>
    </row>
    <row r="23" spans="1:6" x14ac:dyDescent="0.35">
      <c r="A23" s="20" t="s">
        <v>99</v>
      </c>
      <c r="B23" s="77">
        <v>1356</v>
      </c>
      <c r="C23" s="77">
        <v>1626</v>
      </c>
      <c r="D23" s="78">
        <f t="shared" si="0"/>
        <v>-270</v>
      </c>
      <c r="E23" s="77">
        <v>6844.1</v>
      </c>
      <c r="F23" s="78">
        <f t="shared" si="1"/>
        <v>-39.450037258368518</v>
      </c>
    </row>
    <row r="24" spans="1:6" x14ac:dyDescent="0.35">
      <c r="A24" s="20" t="s">
        <v>100</v>
      </c>
      <c r="B24" s="77">
        <v>9640</v>
      </c>
      <c r="C24" s="77">
        <v>1188</v>
      </c>
      <c r="D24" s="78">
        <f t="shared" si="0"/>
        <v>8452</v>
      </c>
      <c r="E24" s="77">
        <v>11331.3</v>
      </c>
      <c r="F24" s="78">
        <f t="shared" si="1"/>
        <v>745.89852885370613</v>
      </c>
    </row>
    <row r="25" spans="1:6" x14ac:dyDescent="0.35">
      <c r="A25" s="20" t="s">
        <v>101</v>
      </c>
      <c r="B25" s="77" t="s">
        <v>50</v>
      </c>
      <c r="C25" s="77">
        <v>39</v>
      </c>
      <c r="D25" s="78" t="s">
        <v>50</v>
      </c>
      <c r="E25" s="77" t="s">
        <v>50</v>
      </c>
      <c r="F25" s="78" t="s">
        <v>50</v>
      </c>
    </row>
    <row r="26" spans="1:6" x14ac:dyDescent="0.35">
      <c r="A26" s="20" t="s">
        <v>102</v>
      </c>
      <c r="B26" s="77">
        <v>13</v>
      </c>
      <c r="C26" s="77">
        <v>39</v>
      </c>
      <c r="D26" s="78">
        <f t="shared" si="0"/>
        <v>-26</v>
      </c>
      <c r="E26" s="77">
        <v>628.9</v>
      </c>
      <c r="F26" s="78">
        <f t="shared" si="1"/>
        <v>-41.342025759262206</v>
      </c>
    </row>
    <row r="27" spans="1:6" x14ac:dyDescent="0.35">
      <c r="A27" s="20" t="s">
        <v>103</v>
      </c>
      <c r="B27" s="77">
        <v>357</v>
      </c>
      <c r="C27" s="77">
        <v>41</v>
      </c>
      <c r="D27" s="78">
        <f t="shared" si="0"/>
        <v>316</v>
      </c>
      <c r="E27" s="77">
        <v>1502.9</v>
      </c>
      <c r="F27" s="78">
        <f t="shared" si="1"/>
        <v>210.26016368354513</v>
      </c>
    </row>
    <row r="28" spans="1:6" x14ac:dyDescent="0.35">
      <c r="A28" s="20" t="s">
        <v>104</v>
      </c>
      <c r="B28" s="77">
        <v>1169</v>
      </c>
      <c r="C28" s="77">
        <v>761</v>
      </c>
      <c r="D28" s="78">
        <f t="shared" si="0"/>
        <v>408</v>
      </c>
      <c r="E28" s="77">
        <v>3388.1</v>
      </c>
      <c r="F28" s="78">
        <f t="shared" si="1"/>
        <v>120.42147516307075</v>
      </c>
    </row>
    <row r="29" spans="1:6" x14ac:dyDescent="0.35">
      <c r="A29" s="79" t="s">
        <v>45</v>
      </c>
      <c r="B29" s="80">
        <f>SUM(B6:B28)</f>
        <v>64933.635473212446</v>
      </c>
      <c r="C29" s="80">
        <f>SUM(C6:C28)</f>
        <v>21686.496724300101</v>
      </c>
      <c r="D29" s="81">
        <f t="shared" si="0"/>
        <v>43247.138748912344</v>
      </c>
      <c r="E29" s="80">
        <f>SUM(E6:E28)</f>
        <v>509584.79999999993</v>
      </c>
      <c r="F29" s="81">
        <f t="shared" si="1"/>
        <v>84.867403323082527</v>
      </c>
    </row>
    <row r="30" spans="1:6" x14ac:dyDescent="0.35">
      <c r="B30" s="77"/>
      <c r="C30" s="77"/>
      <c r="D30" s="77"/>
      <c r="E30" s="77"/>
      <c r="F30" s="78"/>
    </row>
    <row r="31" spans="1:6" x14ac:dyDescent="0.35">
      <c r="E31" s="21"/>
    </row>
    <row r="32" spans="1:6" x14ac:dyDescent="0.35">
      <c r="A32" s="129" t="s">
        <v>105</v>
      </c>
      <c r="E32" s="21"/>
    </row>
    <row r="33" spans="1:5" x14ac:dyDescent="0.35">
      <c r="A33" s="129" t="s">
        <v>106</v>
      </c>
      <c r="E33" s="21"/>
    </row>
    <row r="34" spans="1:5" x14ac:dyDescent="0.35">
      <c r="A34" s="129" t="s">
        <v>107</v>
      </c>
      <c r="E34" s="21"/>
    </row>
    <row r="35" spans="1:5" x14ac:dyDescent="0.35">
      <c r="A35" s="129" t="s">
        <v>108</v>
      </c>
      <c r="E35" s="21"/>
    </row>
    <row r="36" spans="1:5" x14ac:dyDescent="0.35">
      <c r="A36" s="129" t="s">
        <v>109</v>
      </c>
      <c r="E36" s="21"/>
    </row>
    <row r="37" spans="1:5" x14ac:dyDescent="0.35">
      <c r="A37" s="129"/>
      <c r="E37" s="21"/>
    </row>
    <row r="38" spans="1:5" x14ac:dyDescent="0.35">
      <c r="A38" s="129" t="s">
        <v>110</v>
      </c>
      <c r="E38" s="21"/>
    </row>
    <row r="39" spans="1:5" x14ac:dyDescent="0.35">
      <c r="A39" s="129"/>
      <c r="E39" s="21"/>
    </row>
    <row r="40" spans="1:5" x14ac:dyDescent="0.35">
      <c r="A40" s="129" t="s">
        <v>269</v>
      </c>
      <c r="E40" s="21"/>
    </row>
    <row r="41" spans="1:5" x14ac:dyDescent="0.35">
      <c r="A41" s="129" t="s">
        <v>270</v>
      </c>
      <c r="E41" s="21"/>
    </row>
    <row r="42" spans="1:5" x14ac:dyDescent="0.35">
      <c r="A42" s="129" t="s">
        <v>271</v>
      </c>
      <c r="E42" s="21"/>
    </row>
    <row r="43" spans="1:5" x14ac:dyDescent="0.35">
      <c r="E43" s="21"/>
    </row>
  </sheetData>
  <mergeCells count="1">
    <mergeCell ref="A4:A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29ABF-3D20-4CC7-884F-8137B81788B8}">
  <sheetPr>
    <tabColor theme="7" tint="0.79998168889431442"/>
  </sheetPr>
  <dimension ref="A1:H48"/>
  <sheetViews>
    <sheetView workbookViewId="0">
      <selection activeCell="F3" sqref="F3"/>
    </sheetView>
  </sheetViews>
  <sheetFormatPr baseColWidth="10" defaultColWidth="11.453125" defaultRowHeight="14.5" x14ac:dyDescent="0.35"/>
  <cols>
    <col min="1" max="4" width="15.90625" style="20" customWidth="1"/>
    <col min="5" max="5" width="19.6328125" style="20" customWidth="1"/>
    <col min="6" max="6" width="20.36328125" style="20" customWidth="1"/>
    <col min="7" max="16384" width="11.453125" style="4"/>
  </cols>
  <sheetData>
    <row r="1" spans="1:8" ht="15" x14ac:dyDescent="0.35">
      <c r="A1" s="24" t="s">
        <v>321</v>
      </c>
      <c r="B1" s="21"/>
      <c r="C1" s="21"/>
      <c r="D1" s="21"/>
      <c r="E1" s="21"/>
      <c r="F1" s="21"/>
      <c r="G1" s="3"/>
      <c r="H1" s="3"/>
    </row>
    <row r="2" spans="1:8" ht="15" x14ac:dyDescent="0.35">
      <c r="A2" s="24" t="s">
        <v>322</v>
      </c>
      <c r="B2" s="21"/>
      <c r="C2" s="21"/>
      <c r="D2" s="21"/>
      <c r="E2" s="21"/>
      <c r="F2" s="21"/>
      <c r="G2" s="3"/>
      <c r="H2" s="3"/>
    </row>
    <row r="3" spans="1:8" x14ac:dyDescent="0.35">
      <c r="B3" s="21"/>
      <c r="C3" s="21"/>
      <c r="D3" s="21"/>
      <c r="E3" s="21"/>
      <c r="F3" s="21"/>
      <c r="G3" s="3"/>
      <c r="H3" s="3"/>
    </row>
    <row r="4" spans="1:8" ht="15" x14ac:dyDescent="0.35">
      <c r="A4" s="74" t="s">
        <v>6</v>
      </c>
      <c r="B4" s="76"/>
      <c r="C4" s="76" t="s">
        <v>76</v>
      </c>
      <c r="D4" s="76"/>
      <c r="E4" s="23" t="s">
        <v>111</v>
      </c>
      <c r="F4" s="23" t="s">
        <v>306</v>
      </c>
      <c r="G4" s="3"/>
      <c r="H4" s="3"/>
    </row>
    <row r="5" spans="1:8" x14ac:dyDescent="0.35">
      <c r="A5" s="82"/>
      <c r="B5" s="26" t="s">
        <v>78</v>
      </c>
      <c r="C5" s="26" t="s">
        <v>79</v>
      </c>
      <c r="D5" s="26" t="s">
        <v>80</v>
      </c>
      <c r="E5" s="26" t="s">
        <v>112</v>
      </c>
      <c r="F5" s="26" t="s">
        <v>82</v>
      </c>
      <c r="G5" s="3"/>
      <c r="H5" s="3"/>
    </row>
    <row r="6" spans="1:8" x14ac:dyDescent="0.35">
      <c r="A6" s="20" t="s">
        <v>12</v>
      </c>
      <c r="B6" s="83">
        <v>13</v>
      </c>
      <c r="C6" s="83">
        <v>0</v>
      </c>
      <c r="D6" s="83">
        <v>13</v>
      </c>
      <c r="E6" s="83">
        <v>93.3</v>
      </c>
      <c r="F6" s="84">
        <f>D6*1000/E6</f>
        <v>139.33547695605574</v>
      </c>
      <c r="G6" s="3"/>
      <c r="H6" s="3"/>
    </row>
    <row r="7" spans="1:8" x14ac:dyDescent="0.35">
      <c r="A7" s="20" t="s">
        <v>113</v>
      </c>
      <c r="B7" s="83">
        <v>710</v>
      </c>
      <c r="C7" s="83">
        <v>12</v>
      </c>
      <c r="D7" s="83">
        <v>698</v>
      </c>
      <c r="E7" s="83">
        <v>45538.400000000001</v>
      </c>
      <c r="F7" s="84">
        <f>D7*1000/E7</f>
        <v>15.327723415842453</v>
      </c>
      <c r="G7" s="3"/>
      <c r="H7" s="3"/>
    </row>
    <row r="8" spans="1:8" x14ac:dyDescent="0.35">
      <c r="A8" s="20" t="s">
        <v>83</v>
      </c>
      <c r="B8" s="83">
        <v>27</v>
      </c>
      <c r="C8" s="83">
        <v>2.0823267676749082</v>
      </c>
      <c r="D8" s="83">
        <v>-2.0823267676749082</v>
      </c>
      <c r="E8" s="83">
        <v>399.4</v>
      </c>
      <c r="F8" s="84">
        <f>D8*1000/E8</f>
        <v>-5.2136373752501459</v>
      </c>
      <c r="G8" s="3"/>
      <c r="H8" s="3"/>
    </row>
    <row r="9" spans="1:8" x14ac:dyDescent="0.35">
      <c r="A9" s="20" t="s">
        <v>84</v>
      </c>
      <c r="B9" s="83">
        <v>1</v>
      </c>
      <c r="C9" s="83">
        <v>0</v>
      </c>
      <c r="D9" s="83">
        <v>27.070247979773807</v>
      </c>
      <c r="E9" s="83">
        <v>282.3</v>
      </c>
      <c r="F9" s="84">
        <f>D9*1000/E9</f>
        <v>95.891774636109844</v>
      </c>
      <c r="G9" s="3"/>
      <c r="H9" s="3"/>
    </row>
    <row r="10" spans="1:8" x14ac:dyDescent="0.35">
      <c r="A10" s="20" t="s">
        <v>85</v>
      </c>
      <c r="B10" s="83">
        <v>24.1</v>
      </c>
      <c r="C10" s="83">
        <v>0</v>
      </c>
      <c r="D10" s="83">
        <v>24.1</v>
      </c>
      <c r="E10" s="83">
        <v>411.1</v>
      </c>
      <c r="F10" s="84">
        <f t="shared" ref="F10:F36" si="0">D10*1000/E10</f>
        <v>58.623206032595469</v>
      </c>
      <c r="G10" s="3"/>
      <c r="H10" s="3"/>
    </row>
    <row r="11" spans="1:8" x14ac:dyDescent="0.35">
      <c r="A11" s="20" t="s">
        <v>114</v>
      </c>
      <c r="B11" s="83">
        <v>0</v>
      </c>
      <c r="C11" s="83">
        <v>6</v>
      </c>
      <c r="D11" s="83">
        <v>-6</v>
      </c>
      <c r="E11" s="83">
        <v>12244.2</v>
      </c>
      <c r="F11" s="84">
        <f t="shared" si="0"/>
        <v>-0.49002793159210073</v>
      </c>
      <c r="G11" s="3"/>
      <c r="H11" s="3"/>
    </row>
    <row r="12" spans="1:8" x14ac:dyDescent="0.35">
      <c r="A12" s="20" t="s">
        <v>86</v>
      </c>
      <c r="B12" s="83">
        <v>4318</v>
      </c>
      <c r="C12" s="83">
        <v>4515</v>
      </c>
      <c r="D12" s="83">
        <v>-197</v>
      </c>
      <c r="E12" s="83">
        <v>211140.7</v>
      </c>
      <c r="F12" s="84">
        <f t="shared" si="0"/>
        <v>-0.93302712361946316</v>
      </c>
      <c r="G12" s="3"/>
      <c r="H12" s="3"/>
    </row>
    <row r="13" spans="1:8" x14ac:dyDescent="0.35">
      <c r="A13" s="20" t="s">
        <v>115</v>
      </c>
      <c r="B13" s="83">
        <v>892.27701994869813</v>
      </c>
      <c r="C13" s="83">
        <v>318.59599545426096</v>
      </c>
      <c r="D13" s="83">
        <v>573.68102449443722</v>
      </c>
      <c r="E13" s="83">
        <v>19658.8</v>
      </c>
      <c r="F13" s="84">
        <f t="shared" si="0"/>
        <v>29.181894342199794</v>
      </c>
      <c r="G13" s="3"/>
      <c r="H13" s="3"/>
    </row>
    <row r="14" spans="1:8" x14ac:dyDescent="0.35">
      <c r="A14" s="20" t="s">
        <v>87</v>
      </c>
      <c r="B14" s="83">
        <v>411</v>
      </c>
      <c r="C14" s="83">
        <v>45</v>
      </c>
      <c r="D14" s="83">
        <v>366</v>
      </c>
      <c r="E14" s="83">
        <v>52321.2</v>
      </c>
      <c r="F14" s="84">
        <f t="shared" si="0"/>
        <v>6.995252402467834</v>
      </c>
      <c r="G14" s="3"/>
      <c r="H14" s="3"/>
    </row>
    <row r="15" spans="1:8" x14ac:dyDescent="0.35">
      <c r="A15" s="20" t="s">
        <v>88</v>
      </c>
      <c r="B15" s="83">
        <v>44</v>
      </c>
      <c r="C15" s="83">
        <v>17</v>
      </c>
      <c r="D15" s="83">
        <v>27</v>
      </c>
      <c r="E15" s="83">
        <v>5105.5</v>
      </c>
      <c r="F15" s="84">
        <f t="shared" si="0"/>
        <v>5.2884144549995105</v>
      </c>
      <c r="G15" s="3"/>
      <c r="H15" s="3"/>
    </row>
    <row r="16" spans="1:8" x14ac:dyDescent="0.35">
      <c r="A16" s="20" t="s">
        <v>116</v>
      </c>
      <c r="B16" s="83">
        <v>1</v>
      </c>
      <c r="C16" s="83">
        <v>0</v>
      </c>
      <c r="D16" s="83">
        <v>1</v>
      </c>
      <c r="E16" s="83">
        <v>66.5</v>
      </c>
      <c r="F16" s="84">
        <f t="shared" si="0"/>
        <v>15.037593984962406</v>
      </c>
      <c r="G16" s="3"/>
      <c r="H16" s="3"/>
    </row>
    <row r="17" spans="1:8" x14ac:dyDescent="0.35">
      <c r="A17" s="20" t="s">
        <v>89</v>
      </c>
      <c r="B17" s="83">
        <v>263</v>
      </c>
      <c r="C17" s="83">
        <v>104</v>
      </c>
      <c r="D17" s="83">
        <v>159</v>
      </c>
      <c r="E17" s="83">
        <v>17980.099999999999</v>
      </c>
      <c r="F17" s="84">
        <f t="shared" si="0"/>
        <v>8.8431098825924224</v>
      </c>
      <c r="G17" s="3"/>
      <c r="H17" s="3"/>
    </row>
    <row r="18" spans="1:8" x14ac:dyDescent="0.35">
      <c r="A18" s="20" t="s">
        <v>90</v>
      </c>
      <c r="B18" s="83">
        <v>72</v>
      </c>
      <c r="C18" s="83">
        <v>0</v>
      </c>
      <c r="D18" s="83">
        <v>72</v>
      </c>
      <c r="E18" s="83">
        <v>6309.6</v>
      </c>
      <c r="F18" s="84">
        <f t="shared" si="0"/>
        <v>11.411182959300113</v>
      </c>
      <c r="G18" s="3"/>
      <c r="H18" s="3"/>
    </row>
    <row r="19" spans="1:8" x14ac:dyDescent="0.35">
      <c r="A19" s="20" t="s">
        <v>117</v>
      </c>
      <c r="B19" s="83">
        <v>4</v>
      </c>
      <c r="C19" s="83">
        <v>0</v>
      </c>
      <c r="D19" s="83">
        <v>4</v>
      </c>
      <c r="E19" s="83">
        <v>117.1</v>
      </c>
      <c r="F19" s="84">
        <f t="shared" si="0"/>
        <v>34.158838599487616</v>
      </c>
      <c r="G19" s="3"/>
      <c r="H19" s="3"/>
    </row>
    <row r="20" spans="1:8" x14ac:dyDescent="0.35">
      <c r="A20" s="20" t="s">
        <v>91</v>
      </c>
      <c r="B20" s="83">
        <v>331</v>
      </c>
      <c r="C20" s="83">
        <v>48</v>
      </c>
      <c r="D20" s="83">
        <v>283</v>
      </c>
      <c r="E20" s="83">
        <v>18124.8</v>
      </c>
      <c r="F20" s="84">
        <f t="shared" si="0"/>
        <v>15.613965395480227</v>
      </c>
      <c r="G20" s="3"/>
      <c r="H20" s="3"/>
    </row>
    <row r="21" spans="1:8" x14ac:dyDescent="0.35">
      <c r="A21" s="20" t="s">
        <v>92</v>
      </c>
      <c r="B21" s="83">
        <v>3.1234901515123621</v>
      </c>
      <c r="C21" s="83">
        <v>0</v>
      </c>
      <c r="D21" s="83">
        <v>3.1234901515123621</v>
      </c>
      <c r="E21" s="83">
        <v>826.4</v>
      </c>
      <c r="F21" s="84">
        <f t="shared" si="0"/>
        <v>3.779634742875559</v>
      </c>
      <c r="G21" s="3"/>
      <c r="H21" s="3"/>
    </row>
    <row r="22" spans="1:8" x14ac:dyDescent="0.35">
      <c r="A22" s="20" t="s">
        <v>94</v>
      </c>
      <c r="B22" s="83">
        <v>88</v>
      </c>
      <c r="C22" s="83">
        <v>0</v>
      </c>
      <c r="D22" s="83">
        <v>88</v>
      </c>
      <c r="E22" s="83">
        <v>10644.9</v>
      </c>
      <c r="F22" s="84">
        <f t="shared" si="0"/>
        <v>8.2668695807381933</v>
      </c>
      <c r="G22" s="3"/>
      <c r="H22" s="3"/>
    </row>
    <row r="23" spans="1:8" x14ac:dyDescent="0.35">
      <c r="A23" s="20" t="s">
        <v>95</v>
      </c>
      <c r="B23" s="83">
        <v>287</v>
      </c>
      <c r="C23" s="83">
        <v>0</v>
      </c>
      <c r="D23" s="83">
        <v>287</v>
      </c>
      <c r="E23" s="83">
        <v>2839.8</v>
      </c>
      <c r="F23" s="84">
        <f t="shared" si="0"/>
        <v>101.06345517289949</v>
      </c>
      <c r="G23" s="3"/>
      <c r="H23" s="3"/>
    </row>
    <row r="24" spans="1:8" x14ac:dyDescent="0.35">
      <c r="A24" s="20" t="s">
        <v>96</v>
      </c>
      <c r="B24" s="83">
        <v>171.79195833317993</v>
      </c>
      <c r="C24" s="83">
        <v>0</v>
      </c>
      <c r="D24" s="83">
        <v>171.79195833317993</v>
      </c>
      <c r="E24" s="83">
        <v>129739.8</v>
      </c>
      <c r="F24" s="84">
        <f t="shared" si="0"/>
        <v>1.3241268934681565</v>
      </c>
      <c r="G24" s="3"/>
      <c r="H24" s="3"/>
    </row>
    <row r="25" spans="1:8" x14ac:dyDescent="0.35">
      <c r="A25" s="20" t="s">
        <v>97</v>
      </c>
      <c r="B25" s="83">
        <v>50</v>
      </c>
      <c r="C25" s="83">
        <v>0</v>
      </c>
      <c r="D25" s="83">
        <v>50</v>
      </c>
      <c r="E25" s="83">
        <v>6823.6</v>
      </c>
      <c r="F25" s="84">
        <f t="shared" si="0"/>
        <v>7.3275104050647748</v>
      </c>
      <c r="G25" s="3"/>
      <c r="H25" s="3"/>
    </row>
    <row r="26" spans="1:8" x14ac:dyDescent="0.35">
      <c r="A26" s="20" t="s">
        <v>98</v>
      </c>
      <c r="B26" s="83">
        <v>5623</v>
      </c>
      <c r="C26" s="83">
        <v>0</v>
      </c>
      <c r="D26" s="83">
        <v>5623</v>
      </c>
      <c r="E26" s="83">
        <v>4458.8</v>
      </c>
      <c r="F26" s="84">
        <f t="shared" si="0"/>
        <v>1261.1016416973175</v>
      </c>
      <c r="G26" s="3"/>
      <c r="H26" s="3"/>
    </row>
    <row r="27" spans="1:8" x14ac:dyDescent="0.35">
      <c r="A27" s="20" t="s">
        <v>99</v>
      </c>
      <c r="B27" s="83">
        <v>467</v>
      </c>
      <c r="C27" s="83">
        <v>64</v>
      </c>
      <c r="D27" s="83">
        <v>403</v>
      </c>
      <c r="E27" s="83">
        <v>33845.599999999999</v>
      </c>
      <c r="F27" s="84">
        <f t="shared" si="0"/>
        <v>11.907013023849482</v>
      </c>
      <c r="G27" s="3"/>
      <c r="H27" s="3"/>
    </row>
    <row r="28" spans="1:8" x14ac:dyDescent="0.35">
      <c r="A28" s="20" t="s">
        <v>100</v>
      </c>
      <c r="B28" s="83">
        <v>380</v>
      </c>
      <c r="C28" s="83">
        <v>0</v>
      </c>
      <c r="D28" s="83">
        <v>380</v>
      </c>
      <c r="E28" s="83">
        <v>11331.3</v>
      </c>
      <c r="F28" s="84">
        <f t="shared" si="0"/>
        <v>33.535428415098004</v>
      </c>
      <c r="G28" s="3"/>
      <c r="H28" s="3"/>
    </row>
    <row r="29" spans="1:8" x14ac:dyDescent="0.35">
      <c r="A29" s="20" t="s">
        <v>101</v>
      </c>
      <c r="B29" s="83">
        <v>6</v>
      </c>
      <c r="C29" s="83">
        <v>0</v>
      </c>
      <c r="D29" s="83">
        <v>6</v>
      </c>
      <c r="E29" s="83">
        <v>101.3</v>
      </c>
      <c r="F29" s="84">
        <f t="shared" si="0"/>
        <v>59.230009871668315</v>
      </c>
      <c r="G29" s="3"/>
      <c r="H29" s="3"/>
    </row>
    <row r="30" spans="1:8" x14ac:dyDescent="0.35">
      <c r="A30" s="20" t="s">
        <v>118</v>
      </c>
      <c r="B30" s="83">
        <v>3</v>
      </c>
      <c r="C30" s="83">
        <v>0</v>
      </c>
      <c r="D30" s="83">
        <v>3</v>
      </c>
      <c r="E30" s="83">
        <v>179.3</v>
      </c>
      <c r="F30" s="84">
        <f t="shared" si="0"/>
        <v>16.731734523145565</v>
      </c>
      <c r="G30" s="3"/>
      <c r="H30" s="3"/>
    </row>
    <row r="31" spans="1:8" x14ac:dyDescent="0.35">
      <c r="A31" s="20" t="s">
        <v>119</v>
      </c>
      <c r="B31" s="83">
        <v>7</v>
      </c>
      <c r="C31" s="83">
        <v>0</v>
      </c>
      <c r="D31" s="83">
        <v>7</v>
      </c>
      <c r="E31" s="83">
        <v>46.8</v>
      </c>
      <c r="F31" s="84">
        <f t="shared" si="0"/>
        <v>149.5726495726496</v>
      </c>
      <c r="G31" s="3"/>
      <c r="H31" s="3"/>
    </row>
    <row r="32" spans="1:8" x14ac:dyDescent="0.35">
      <c r="A32" s="20" t="s">
        <v>102</v>
      </c>
      <c r="B32" s="83">
        <v>9</v>
      </c>
      <c r="C32" s="83">
        <v>1</v>
      </c>
      <c r="D32" s="83">
        <v>8</v>
      </c>
      <c r="E32" s="83">
        <v>628.9</v>
      </c>
      <c r="F32" s="84">
        <f t="shared" si="0"/>
        <v>12.720623310542218</v>
      </c>
      <c r="G32" s="3"/>
      <c r="H32" s="3"/>
    </row>
    <row r="33" spans="1:8" x14ac:dyDescent="0.35">
      <c r="A33" s="85" t="s">
        <v>103</v>
      </c>
      <c r="B33" s="86">
        <v>77</v>
      </c>
      <c r="C33" s="86">
        <v>0</v>
      </c>
      <c r="D33" s="86">
        <v>77</v>
      </c>
      <c r="E33" s="86">
        <v>1502.9</v>
      </c>
      <c r="F33" s="87">
        <f t="shared" si="0"/>
        <v>51.234280391243594</v>
      </c>
      <c r="G33" s="5"/>
      <c r="H33" s="3"/>
    </row>
    <row r="34" spans="1:8" x14ac:dyDescent="0.35">
      <c r="A34" s="85" t="s">
        <v>104</v>
      </c>
      <c r="B34" s="86">
        <v>74</v>
      </c>
      <c r="C34" s="86">
        <v>0</v>
      </c>
      <c r="D34" s="86">
        <v>74</v>
      </c>
      <c r="E34" s="86">
        <v>3388.1</v>
      </c>
      <c r="F34" s="87">
        <f t="shared" si="0"/>
        <v>21.841149907027539</v>
      </c>
      <c r="G34" s="5"/>
      <c r="H34" s="3"/>
    </row>
    <row r="35" spans="1:8" x14ac:dyDescent="0.35">
      <c r="A35" s="85" t="s">
        <v>120</v>
      </c>
      <c r="B35" s="86">
        <v>37.673995261667692</v>
      </c>
      <c r="C35" s="86">
        <v>65.900000000000006</v>
      </c>
      <c r="D35" s="86">
        <v>-18.326004738332308</v>
      </c>
      <c r="E35" s="86">
        <v>28300.9</v>
      </c>
      <c r="F35" s="87">
        <f t="shared" si="0"/>
        <v>-0.64754141169829604</v>
      </c>
      <c r="G35" s="5"/>
      <c r="H35" s="3"/>
    </row>
    <row r="36" spans="1:8" x14ac:dyDescent="0.35">
      <c r="A36" s="88" t="s">
        <v>45</v>
      </c>
      <c r="B36" s="89">
        <f>SUM(B6:B35)</f>
        <v>14394.96646369506</v>
      </c>
      <c r="C36" s="89">
        <f>SUM(C6:C35)</f>
        <v>5198.5783222219361</v>
      </c>
      <c r="D36" s="89">
        <f>SUM(D6:D35)</f>
        <v>9205.3583894528965</v>
      </c>
      <c r="E36" s="89">
        <f>SUM(E6:E35)</f>
        <v>624451.40000000026</v>
      </c>
      <c r="F36" s="90">
        <f t="shared" si="0"/>
        <v>14.741512933517154</v>
      </c>
      <c r="G36" s="5"/>
      <c r="H36" s="3"/>
    </row>
    <row r="37" spans="1:8" x14ac:dyDescent="0.35">
      <c r="A37" s="85"/>
      <c r="B37" s="91"/>
      <c r="C37" s="91"/>
      <c r="D37" s="91"/>
      <c r="E37" s="91"/>
      <c r="F37" s="91"/>
      <c r="G37" s="5"/>
      <c r="H37" s="3"/>
    </row>
    <row r="38" spans="1:8" x14ac:dyDescent="0.35">
      <c r="A38" s="129" t="s">
        <v>121</v>
      </c>
      <c r="B38" s="21"/>
      <c r="C38" s="21"/>
      <c r="D38" s="21"/>
      <c r="E38" s="21"/>
      <c r="F38" s="21"/>
      <c r="G38" s="3"/>
      <c r="H38" s="3"/>
    </row>
    <row r="39" spans="1:8" x14ac:dyDescent="0.35">
      <c r="A39" s="129" t="s">
        <v>122</v>
      </c>
      <c r="B39" s="21"/>
      <c r="C39" s="21"/>
      <c r="D39" s="21"/>
      <c r="E39" s="21"/>
      <c r="F39" s="21"/>
      <c r="G39" s="3"/>
      <c r="H39" s="3"/>
    </row>
    <row r="40" spans="1:8" x14ac:dyDescent="0.35">
      <c r="A40" s="129" t="s">
        <v>107</v>
      </c>
      <c r="B40" s="21"/>
      <c r="C40" s="21"/>
      <c r="D40" s="21"/>
      <c r="E40" s="21"/>
      <c r="F40" s="21"/>
      <c r="G40" s="3"/>
      <c r="H40" s="3"/>
    </row>
    <row r="41" spans="1:8" x14ac:dyDescent="0.35">
      <c r="A41" s="129" t="s">
        <v>123</v>
      </c>
      <c r="B41" s="21"/>
      <c r="C41" s="21"/>
      <c r="D41" s="21"/>
      <c r="E41" s="21"/>
      <c r="F41" s="21"/>
      <c r="G41" s="3"/>
      <c r="H41" s="3"/>
    </row>
    <row r="42" spans="1:8" x14ac:dyDescent="0.35">
      <c r="A42" s="129"/>
      <c r="B42" s="21"/>
      <c r="C42" s="21"/>
      <c r="D42" s="21"/>
      <c r="E42" s="21"/>
      <c r="F42" s="21"/>
      <c r="G42" s="3"/>
      <c r="H42" s="3"/>
    </row>
    <row r="43" spans="1:8" x14ac:dyDescent="0.35">
      <c r="A43" s="129" t="s">
        <v>110</v>
      </c>
      <c r="B43" s="21"/>
      <c r="C43" s="21"/>
      <c r="D43" s="21"/>
      <c r="E43" s="21"/>
      <c r="F43" s="21"/>
      <c r="G43" s="3"/>
      <c r="H43" s="3"/>
    </row>
    <row r="44" spans="1:8" x14ac:dyDescent="0.35">
      <c r="A44" s="129"/>
      <c r="B44" s="21"/>
      <c r="C44" s="21"/>
      <c r="D44" s="21"/>
      <c r="E44" s="21"/>
      <c r="F44" s="21"/>
      <c r="G44" s="3"/>
      <c r="H44" s="3"/>
    </row>
    <row r="45" spans="1:8" x14ac:dyDescent="0.35">
      <c r="A45" s="129" t="s">
        <v>269</v>
      </c>
      <c r="B45" s="21"/>
      <c r="C45" s="21"/>
      <c r="D45" s="21"/>
      <c r="E45" s="21"/>
      <c r="F45" s="21"/>
      <c r="G45" s="3"/>
      <c r="H45" s="3"/>
    </row>
    <row r="46" spans="1:8" x14ac:dyDescent="0.35">
      <c r="A46" s="129" t="s">
        <v>270</v>
      </c>
      <c r="B46" s="21"/>
      <c r="C46" s="21"/>
      <c r="D46" s="21"/>
      <c r="E46" s="21"/>
      <c r="F46" s="21"/>
      <c r="G46" s="3"/>
      <c r="H46" s="3"/>
    </row>
    <row r="47" spans="1:8" x14ac:dyDescent="0.35">
      <c r="A47" s="129" t="s">
        <v>271</v>
      </c>
      <c r="B47" s="21"/>
      <c r="C47" s="21"/>
      <c r="D47" s="21"/>
      <c r="E47" s="21"/>
      <c r="F47" s="21"/>
      <c r="G47" s="3"/>
      <c r="H47" s="3"/>
    </row>
    <row r="48" spans="1:8" x14ac:dyDescent="0.35">
      <c r="B48" s="21"/>
      <c r="C48" s="21"/>
      <c r="D48" s="21"/>
      <c r="E48" s="21"/>
      <c r="F48" s="21"/>
      <c r="G48" s="3"/>
      <c r="H48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8657A-A7BB-46FB-8F48-A46825217F3C}">
  <sheetPr>
    <tabColor theme="4" tint="0.79998168889431442"/>
  </sheetPr>
  <dimension ref="A1:I22"/>
  <sheetViews>
    <sheetView workbookViewId="0">
      <selection activeCell="A2" sqref="A2"/>
    </sheetView>
  </sheetViews>
  <sheetFormatPr baseColWidth="10" defaultColWidth="11.453125" defaultRowHeight="14.5" x14ac:dyDescent="0.35"/>
  <cols>
    <col min="1" max="6" width="18.81640625" style="20" customWidth="1"/>
    <col min="7" max="16384" width="11.453125" style="4"/>
  </cols>
  <sheetData>
    <row r="1" spans="1:9" ht="15" x14ac:dyDescent="0.35">
      <c r="A1" s="24" t="s">
        <v>320</v>
      </c>
      <c r="E1" s="21"/>
      <c r="G1" s="3"/>
      <c r="H1" s="3"/>
      <c r="I1" s="3"/>
    </row>
    <row r="2" spans="1:9" x14ac:dyDescent="0.35">
      <c r="A2" s="24" t="s">
        <v>128</v>
      </c>
      <c r="E2" s="21"/>
      <c r="G2" s="3"/>
      <c r="H2" s="3"/>
      <c r="I2" s="3"/>
    </row>
    <row r="3" spans="1:9" x14ac:dyDescent="0.35">
      <c r="E3" s="21"/>
      <c r="G3" s="3"/>
      <c r="H3" s="3"/>
      <c r="I3" s="3"/>
    </row>
    <row r="4" spans="1:9" ht="15" x14ac:dyDescent="0.35">
      <c r="A4" s="74" t="s">
        <v>6</v>
      </c>
      <c r="B4" s="23"/>
      <c r="C4" s="23" t="s">
        <v>76</v>
      </c>
      <c r="D4" s="23"/>
      <c r="E4" s="23" t="s">
        <v>111</v>
      </c>
      <c r="F4" s="23" t="s">
        <v>307</v>
      </c>
      <c r="G4" s="3"/>
      <c r="H4" s="3"/>
      <c r="I4" s="3"/>
    </row>
    <row r="5" spans="1:9" x14ac:dyDescent="0.35">
      <c r="A5" s="82"/>
      <c r="B5" s="26" t="s">
        <v>78</v>
      </c>
      <c r="C5" s="26" t="s">
        <v>79</v>
      </c>
      <c r="D5" s="26" t="s">
        <v>80</v>
      </c>
      <c r="E5" s="26" t="s">
        <v>112</v>
      </c>
      <c r="F5" s="26" t="s">
        <v>82</v>
      </c>
      <c r="G5" s="3"/>
      <c r="H5" s="3"/>
      <c r="I5" s="3"/>
    </row>
    <row r="6" spans="1:9" x14ac:dyDescent="0.35">
      <c r="A6" s="20" t="s">
        <v>113</v>
      </c>
      <c r="B6" s="92">
        <v>2</v>
      </c>
      <c r="C6" s="92">
        <v>94</v>
      </c>
      <c r="D6" s="92">
        <f>B6-C6</f>
        <v>-92</v>
      </c>
      <c r="E6" s="77">
        <v>45538.400000000001</v>
      </c>
      <c r="F6" s="93">
        <v>-2.0202730003689195</v>
      </c>
      <c r="G6" s="3"/>
      <c r="H6" s="3"/>
      <c r="I6" s="3"/>
    </row>
    <row r="7" spans="1:9" x14ac:dyDescent="0.35">
      <c r="A7" s="20" t="s">
        <v>15</v>
      </c>
      <c r="B7" s="92">
        <v>12.43</v>
      </c>
      <c r="C7" s="92">
        <v>9.94</v>
      </c>
      <c r="D7" s="92">
        <f t="shared" ref="D7:D10" si="0">B7-C7</f>
        <v>2.4900000000000002</v>
      </c>
      <c r="E7" s="77">
        <v>282.3</v>
      </c>
      <c r="F7" s="93">
        <f>D7/E7</f>
        <v>8.8204038257173219E-3</v>
      </c>
      <c r="G7" s="3"/>
      <c r="H7" s="3"/>
      <c r="I7" s="3"/>
    </row>
    <row r="8" spans="1:9" x14ac:dyDescent="0.35">
      <c r="A8" s="20" t="s">
        <v>86</v>
      </c>
      <c r="B8" s="92">
        <v>0</v>
      </c>
      <c r="C8" s="92">
        <v>38</v>
      </c>
      <c r="D8" s="92">
        <f t="shared" si="0"/>
        <v>-38</v>
      </c>
      <c r="E8" s="77">
        <v>211140.7</v>
      </c>
      <c r="F8" s="93">
        <v>-0.17997477511441423</v>
      </c>
      <c r="G8" s="3"/>
      <c r="H8" s="3"/>
      <c r="I8" s="3"/>
    </row>
    <row r="9" spans="1:9" x14ac:dyDescent="0.35">
      <c r="A9" s="20" t="s">
        <v>88</v>
      </c>
      <c r="B9" s="92">
        <v>4</v>
      </c>
      <c r="C9" s="92">
        <v>1</v>
      </c>
      <c r="D9" s="92">
        <f t="shared" si="0"/>
        <v>3</v>
      </c>
      <c r="E9" s="77">
        <v>5105.5</v>
      </c>
      <c r="F9" s="93">
        <v>0.58760160611105672</v>
      </c>
      <c r="G9" s="3"/>
      <c r="H9" s="3"/>
      <c r="I9" s="3"/>
    </row>
    <row r="10" spans="1:9" x14ac:dyDescent="0.35">
      <c r="A10" s="20" t="s">
        <v>116</v>
      </c>
      <c r="B10" s="92">
        <v>0</v>
      </c>
      <c r="C10" s="92">
        <v>1</v>
      </c>
      <c r="D10" s="92">
        <f t="shared" si="0"/>
        <v>-1</v>
      </c>
      <c r="E10" s="77">
        <v>66.5</v>
      </c>
      <c r="F10" s="93">
        <v>-15.037593984962406</v>
      </c>
      <c r="G10" s="3"/>
      <c r="H10" s="3"/>
      <c r="I10" s="3"/>
    </row>
    <row r="11" spans="1:9" x14ac:dyDescent="0.35">
      <c r="A11" s="94" t="s">
        <v>45</v>
      </c>
      <c r="B11" s="95">
        <f>SUM(B6:B10)</f>
        <v>18.43</v>
      </c>
      <c r="C11" s="95">
        <f t="shared" ref="C11:D11" si="1">SUM(C6:C10)</f>
        <v>143.94</v>
      </c>
      <c r="D11" s="95">
        <f t="shared" si="1"/>
        <v>-125.51</v>
      </c>
      <c r="E11" s="96">
        <f>SUM(E6:E10)</f>
        <v>262133.40000000002</v>
      </c>
      <c r="F11" s="97">
        <v>-0.19573278071444911</v>
      </c>
      <c r="G11" s="3"/>
      <c r="H11" s="3"/>
      <c r="I11" s="3"/>
    </row>
    <row r="12" spans="1:9" x14ac:dyDescent="0.35">
      <c r="B12" s="21"/>
      <c r="C12" s="21"/>
      <c r="D12" s="21"/>
      <c r="E12" s="21"/>
      <c r="G12" s="3"/>
      <c r="H12" s="3"/>
      <c r="I12" s="3"/>
    </row>
    <row r="13" spans="1:9" x14ac:dyDescent="0.35">
      <c r="A13" s="129" t="s">
        <v>129</v>
      </c>
      <c r="B13" s="21"/>
      <c r="C13" s="21"/>
      <c r="D13" s="21"/>
      <c r="E13" s="21"/>
      <c r="G13" s="3"/>
      <c r="H13" s="3"/>
      <c r="I13" s="3"/>
    </row>
    <row r="14" spans="1:9" x14ac:dyDescent="0.35">
      <c r="A14" s="129" t="s">
        <v>130</v>
      </c>
      <c r="B14" s="21"/>
      <c r="C14" s="21"/>
      <c r="D14" s="21"/>
      <c r="E14" s="21"/>
      <c r="G14" s="3"/>
      <c r="H14" s="3"/>
      <c r="I14" s="3"/>
    </row>
    <row r="15" spans="1:9" x14ac:dyDescent="0.35">
      <c r="A15" s="129" t="s">
        <v>131</v>
      </c>
      <c r="B15" s="21"/>
      <c r="C15" s="21"/>
      <c r="D15" s="21"/>
      <c r="E15" s="21"/>
      <c r="G15" s="3"/>
      <c r="H15" s="3"/>
      <c r="I15" s="3"/>
    </row>
    <row r="16" spans="1:9" x14ac:dyDescent="0.35">
      <c r="A16" s="129"/>
      <c r="B16" s="21"/>
      <c r="C16" s="21"/>
      <c r="D16" s="21"/>
      <c r="E16" s="21"/>
      <c r="G16" s="3"/>
      <c r="H16" s="3"/>
      <c r="I16" s="3"/>
    </row>
    <row r="17" spans="1:9" x14ac:dyDescent="0.35">
      <c r="A17" s="129" t="s">
        <v>110</v>
      </c>
      <c r="B17" s="21"/>
      <c r="C17" s="21"/>
      <c r="D17" s="21"/>
      <c r="E17" s="21"/>
      <c r="G17" s="3"/>
      <c r="H17" s="3"/>
      <c r="I17" s="3"/>
    </row>
    <row r="18" spans="1:9" x14ac:dyDescent="0.35">
      <c r="A18" s="129"/>
      <c r="B18" s="21"/>
      <c r="C18" s="21"/>
      <c r="D18" s="21"/>
      <c r="E18" s="21"/>
      <c r="G18" s="3"/>
      <c r="H18" s="3"/>
      <c r="I18" s="3"/>
    </row>
    <row r="19" spans="1:9" x14ac:dyDescent="0.35">
      <c r="A19" s="129" t="s">
        <v>269</v>
      </c>
      <c r="B19" s="21"/>
      <c r="C19" s="21"/>
      <c r="D19" s="21"/>
      <c r="E19" s="21"/>
      <c r="G19" s="3"/>
      <c r="H19" s="3"/>
      <c r="I19" s="3"/>
    </row>
    <row r="20" spans="1:9" x14ac:dyDescent="0.35">
      <c r="A20" s="129" t="s">
        <v>270</v>
      </c>
      <c r="B20" s="21"/>
      <c r="C20" s="21"/>
      <c r="D20" s="21"/>
      <c r="E20" s="21"/>
      <c r="G20" s="3"/>
      <c r="H20" s="3"/>
      <c r="I20" s="3"/>
    </row>
    <row r="21" spans="1:9" x14ac:dyDescent="0.35">
      <c r="A21" s="129" t="s">
        <v>271</v>
      </c>
      <c r="B21" s="21"/>
      <c r="C21" s="21"/>
      <c r="D21" s="21"/>
      <c r="E21" s="21"/>
      <c r="G21" s="3"/>
      <c r="H21" s="3"/>
      <c r="I21" s="3"/>
    </row>
    <row r="22" spans="1:9" x14ac:dyDescent="0.35">
      <c r="A22" s="129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00717-48EF-4508-8C51-BCABE0DC1562}">
  <sheetPr>
    <tabColor theme="7" tint="0.79998168889431442"/>
  </sheetPr>
  <dimension ref="A1:G51"/>
  <sheetViews>
    <sheetView workbookViewId="0">
      <selection activeCell="C1" sqref="C1"/>
    </sheetView>
  </sheetViews>
  <sheetFormatPr baseColWidth="10" defaultColWidth="11.453125" defaultRowHeight="14.5" x14ac:dyDescent="0.35"/>
  <cols>
    <col min="1" max="6" width="20.26953125" style="20" customWidth="1"/>
    <col min="7" max="16384" width="11.453125" style="4"/>
  </cols>
  <sheetData>
    <row r="1" spans="1:7" x14ac:dyDescent="0.35">
      <c r="A1" s="129" t="s">
        <v>319</v>
      </c>
      <c r="G1" s="3"/>
    </row>
    <row r="2" spans="1:7" x14ac:dyDescent="0.35">
      <c r="A2" s="129" t="s">
        <v>136</v>
      </c>
      <c r="G2" s="3"/>
    </row>
    <row r="3" spans="1:7" x14ac:dyDescent="0.35">
      <c r="G3" s="3"/>
    </row>
    <row r="4" spans="1:7" x14ac:dyDescent="0.35">
      <c r="A4" s="74" t="s">
        <v>6</v>
      </c>
      <c r="B4" s="23"/>
      <c r="C4" s="23" t="s">
        <v>76</v>
      </c>
      <c r="D4" s="23"/>
      <c r="E4" s="23" t="s">
        <v>111</v>
      </c>
      <c r="F4" s="23" t="s">
        <v>137</v>
      </c>
      <c r="G4" s="3"/>
    </row>
    <row r="5" spans="1:7" x14ac:dyDescent="0.35">
      <c r="A5" s="82"/>
      <c r="B5" s="76" t="s">
        <v>78</v>
      </c>
      <c r="C5" s="76" t="s">
        <v>79</v>
      </c>
      <c r="D5" s="76" t="s">
        <v>80</v>
      </c>
      <c r="E5" s="26" t="s">
        <v>112</v>
      </c>
      <c r="F5" s="26" t="s">
        <v>82</v>
      </c>
      <c r="G5" s="3"/>
    </row>
    <row r="6" spans="1:7" x14ac:dyDescent="0.35">
      <c r="A6" s="20" t="s">
        <v>12</v>
      </c>
      <c r="B6" s="84">
        <v>0</v>
      </c>
      <c r="C6" s="84">
        <v>85</v>
      </c>
      <c r="D6" s="84">
        <f>B6-C6</f>
        <v>-85</v>
      </c>
      <c r="E6" s="84">
        <v>93.3</v>
      </c>
      <c r="F6" s="84">
        <f>D6*1000/E6</f>
        <v>-911.03965702036442</v>
      </c>
      <c r="G6" s="3"/>
    </row>
    <row r="7" spans="1:7" x14ac:dyDescent="0.35">
      <c r="A7" s="20" t="s">
        <v>113</v>
      </c>
      <c r="B7" s="84">
        <v>81</v>
      </c>
      <c r="C7" s="84">
        <v>2342</v>
      </c>
      <c r="D7" s="84">
        <f t="shared" ref="D7:D38" si="0">B7-C7</f>
        <v>-2261</v>
      </c>
      <c r="E7" s="84">
        <v>45538.400000000001</v>
      </c>
      <c r="F7" s="84">
        <f>D7*1000/E7</f>
        <v>-49.65040493297964</v>
      </c>
      <c r="G7" s="3"/>
    </row>
    <row r="8" spans="1:7" x14ac:dyDescent="0.35">
      <c r="A8" s="20" t="s">
        <v>83</v>
      </c>
      <c r="B8" s="84">
        <v>0</v>
      </c>
      <c r="C8" s="84">
        <v>187.40940909074175</v>
      </c>
      <c r="D8" s="84">
        <f t="shared" si="0"/>
        <v>-187.40940909074175</v>
      </c>
      <c r="E8" s="84">
        <v>399.4</v>
      </c>
      <c r="F8" s="84">
        <f t="shared" ref="F8:F38" si="1">D8*1000/E8</f>
        <v>-469.22736377251317</v>
      </c>
      <c r="G8" s="3"/>
    </row>
    <row r="9" spans="1:7" x14ac:dyDescent="0.35">
      <c r="A9" s="20" t="s">
        <v>138</v>
      </c>
      <c r="B9" s="84">
        <v>6.2153659693312946</v>
      </c>
      <c r="C9" s="84">
        <v>57.2</v>
      </c>
      <c r="D9" s="84">
        <f t="shared" si="0"/>
        <v>-50.984634030668708</v>
      </c>
      <c r="E9" s="84">
        <v>282.3</v>
      </c>
      <c r="F9" s="84">
        <f t="shared" si="1"/>
        <v>-180.60444219152924</v>
      </c>
      <c r="G9" s="3"/>
    </row>
    <row r="10" spans="1:7" x14ac:dyDescent="0.35">
      <c r="A10" s="20" t="s">
        <v>85</v>
      </c>
      <c r="B10" s="84">
        <v>0</v>
      </c>
      <c r="C10" s="84">
        <v>108</v>
      </c>
      <c r="D10" s="84">
        <f t="shared" si="0"/>
        <v>-108</v>
      </c>
      <c r="E10" s="84">
        <v>411.1</v>
      </c>
      <c r="F10" s="84">
        <f t="shared" si="1"/>
        <v>-262.70980296764776</v>
      </c>
      <c r="G10" s="3"/>
    </row>
    <row r="11" spans="1:7" x14ac:dyDescent="0.35">
      <c r="A11" s="20" t="s">
        <v>114</v>
      </c>
      <c r="B11" s="84">
        <v>0</v>
      </c>
      <c r="C11" s="84">
        <v>332</v>
      </c>
      <c r="D11" s="84">
        <f t="shared" si="0"/>
        <v>-332</v>
      </c>
      <c r="E11" s="84">
        <v>12244.2</v>
      </c>
      <c r="F11" s="84">
        <f t="shared" si="1"/>
        <v>-27.114878881429572</v>
      </c>
      <c r="G11" s="3"/>
    </row>
    <row r="12" spans="1:7" x14ac:dyDescent="0.35">
      <c r="A12" s="20" t="s">
        <v>86</v>
      </c>
      <c r="B12" s="84">
        <v>1089</v>
      </c>
      <c r="C12" s="84">
        <v>8161</v>
      </c>
      <c r="D12" s="84">
        <f t="shared" si="0"/>
        <v>-7072</v>
      </c>
      <c r="E12" s="84">
        <v>211140.7</v>
      </c>
      <c r="F12" s="84">
        <f t="shared" si="1"/>
        <v>-33.494252884450979</v>
      </c>
      <c r="G12" s="3"/>
    </row>
    <row r="13" spans="1:7" x14ac:dyDescent="0.35">
      <c r="A13" s="20" t="s">
        <v>115</v>
      </c>
      <c r="B13" s="84">
        <v>349.83089696938458</v>
      </c>
      <c r="C13" s="84">
        <v>8209.5732815583251</v>
      </c>
      <c r="D13" s="84">
        <f t="shared" si="0"/>
        <v>-7859.7423845889407</v>
      </c>
      <c r="E13" s="84">
        <v>19658.8</v>
      </c>
      <c r="F13" s="84">
        <f t="shared" si="1"/>
        <v>-399.80784099685337</v>
      </c>
      <c r="G13" s="3"/>
    </row>
    <row r="14" spans="1:7" x14ac:dyDescent="0.35">
      <c r="A14" s="20" t="s">
        <v>87</v>
      </c>
      <c r="B14" s="84">
        <v>32</v>
      </c>
      <c r="C14" s="84">
        <v>3250</v>
      </c>
      <c r="D14" s="84">
        <f t="shared" si="0"/>
        <v>-3218</v>
      </c>
      <c r="E14" s="84">
        <v>52321.2</v>
      </c>
      <c r="F14" s="84">
        <f t="shared" si="1"/>
        <v>-61.504705549566907</v>
      </c>
      <c r="G14" s="3"/>
    </row>
    <row r="15" spans="1:7" x14ac:dyDescent="0.35">
      <c r="A15" s="20" t="s">
        <v>88</v>
      </c>
      <c r="B15" s="84">
        <v>0</v>
      </c>
      <c r="C15" s="84">
        <v>853</v>
      </c>
      <c r="D15" s="84">
        <f t="shared" si="0"/>
        <v>-853</v>
      </c>
      <c r="E15" s="84">
        <v>5105.5</v>
      </c>
      <c r="F15" s="84">
        <f t="shared" si="1"/>
        <v>-167.07472333757713</v>
      </c>
      <c r="G15" s="3"/>
    </row>
    <row r="16" spans="1:7" x14ac:dyDescent="0.35">
      <c r="A16" s="20" t="s">
        <v>116</v>
      </c>
      <c r="B16" s="84">
        <v>0</v>
      </c>
      <c r="C16" s="84">
        <v>30</v>
      </c>
      <c r="D16" s="84">
        <f t="shared" si="0"/>
        <v>-30</v>
      </c>
      <c r="E16" s="84">
        <v>66.5</v>
      </c>
      <c r="F16" s="84">
        <f t="shared" si="1"/>
        <v>-451.1278195488722</v>
      </c>
      <c r="G16" s="3"/>
    </row>
    <row r="17" spans="1:7" x14ac:dyDescent="0.35">
      <c r="A17" s="20" t="s">
        <v>89</v>
      </c>
      <c r="B17" s="84">
        <v>281</v>
      </c>
      <c r="C17" s="84">
        <v>1398</v>
      </c>
      <c r="D17" s="84">
        <f t="shared" si="0"/>
        <v>-1117</v>
      </c>
      <c r="E17" s="84">
        <v>17980.099999999999</v>
      </c>
      <c r="F17" s="84">
        <f t="shared" si="1"/>
        <v>-62.124237351293935</v>
      </c>
      <c r="G17" s="3"/>
    </row>
    <row r="18" spans="1:7" x14ac:dyDescent="0.35">
      <c r="A18" s="20" t="s">
        <v>90</v>
      </c>
      <c r="B18" s="84">
        <v>0</v>
      </c>
      <c r="C18" s="84">
        <v>609</v>
      </c>
      <c r="D18" s="84">
        <f t="shared" si="0"/>
        <v>-609</v>
      </c>
      <c r="E18" s="84">
        <v>6309.6</v>
      </c>
      <c r="F18" s="84">
        <f t="shared" si="1"/>
        <v>-96.519589197413453</v>
      </c>
      <c r="G18" s="3"/>
    </row>
    <row r="19" spans="1:7" x14ac:dyDescent="0.35">
      <c r="A19" s="20" t="s">
        <v>117</v>
      </c>
      <c r="B19" s="84">
        <v>0</v>
      </c>
      <c r="C19" s="84">
        <v>80</v>
      </c>
      <c r="D19" s="84">
        <f t="shared" si="0"/>
        <v>-80</v>
      </c>
      <c r="E19" s="84">
        <v>117.1</v>
      </c>
      <c r="F19" s="84">
        <f t="shared" si="1"/>
        <v>-683.17677198975241</v>
      </c>
      <c r="G19" s="3"/>
    </row>
    <row r="20" spans="1:7" x14ac:dyDescent="0.35">
      <c r="A20" s="20" t="s">
        <v>91</v>
      </c>
      <c r="B20" s="84">
        <v>0</v>
      </c>
      <c r="C20" s="84">
        <v>1455</v>
      </c>
      <c r="D20" s="84">
        <f t="shared" si="0"/>
        <v>-1455</v>
      </c>
      <c r="E20" s="84">
        <v>18124.8</v>
      </c>
      <c r="F20" s="84">
        <f t="shared" si="1"/>
        <v>-80.276747881355931</v>
      </c>
      <c r="G20" s="3"/>
    </row>
    <row r="21" spans="1:7" x14ac:dyDescent="0.35">
      <c r="A21" s="20" t="s">
        <v>92</v>
      </c>
      <c r="B21" s="84">
        <v>0</v>
      </c>
      <c r="C21" s="84">
        <v>436.24745782789324</v>
      </c>
      <c r="D21" s="84">
        <f t="shared" si="0"/>
        <v>-436.24745782789324</v>
      </c>
      <c r="E21" s="84">
        <v>826.4</v>
      </c>
      <c r="F21" s="84">
        <f t="shared" si="1"/>
        <v>-527.88898575495318</v>
      </c>
      <c r="G21" s="3"/>
    </row>
    <row r="22" spans="1:7" x14ac:dyDescent="0.35">
      <c r="A22" s="20" t="s">
        <v>93</v>
      </c>
      <c r="B22" s="84">
        <v>0</v>
      </c>
      <c r="C22" s="84">
        <v>461.23537903999215</v>
      </c>
      <c r="D22" s="84">
        <f t="shared" si="0"/>
        <v>-461.23537903999215</v>
      </c>
      <c r="E22" s="84">
        <v>11637.4</v>
      </c>
      <c r="F22" s="84">
        <f t="shared" si="1"/>
        <v>-39.63388549332258</v>
      </c>
      <c r="G22" s="3"/>
    </row>
    <row r="23" spans="1:7" x14ac:dyDescent="0.35">
      <c r="A23" s="20" t="s">
        <v>94</v>
      </c>
      <c r="B23" s="84">
        <v>0</v>
      </c>
      <c r="C23" s="84">
        <v>1312</v>
      </c>
      <c r="D23" s="84">
        <f t="shared" si="0"/>
        <v>-1312</v>
      </c>
      <c r="E23" s="84">
        <v>10644.9</v>
      </c>
      <c r="F23" s="84">
        <f t="shared" si="1"/>
        <v>-123.25151011282398</v>
      </c>
      <c r="G23" s="3"/>
    </row>
    <row r="24" spans="1:7" x14ac:dyDescent="0.35">
      <c r="A24" s="20" t="s">
        <v>95</v>
      </c>
      <c r="B24" s="84">
        <v>0</v>
      </c>
      <c r="C24" s="84">
        <v>1182</v>
      </c>
      <c r="D24" s="84">
        <f t="shared" si="0"/>
        <v>-1182</v>
      </c>
      <c r="E24" s="84">
        <v>2839.8</v>
      </c>
      <c r="F24" s="84">
        <f t="shared" si="1"/>
        <v>-416.22649482357912</v>
      </c>
      <c r="G24" s="3"/>
    </row>
    <row r="25" spans="1:7" x14ac:dyDescent="0.35">
      <c r="A25" s="20" t="s">
        <v>96</v>
      </c>
      <c r="B25" s="84">
        <v>0</v>
      </c>
      <c r="C25" s="84">
        <v>17640.431212357984</v>
      </c>
      <c r="D25" s="84">
        <f t="shared" si="0"/>
        <v>-17640.431212357984</v>
      </c>
      <c r="E25" s="84">
        <v>129739.8</v>
      </c>
      <c r="F25" s="84">
        <f t="shared" si="1"/>
        <v>-135.96776943049073</v>
      </c>
      <c r="G25" s="3"/>
    </row>
    <row r="26" spans="1:7" x14ac:dyDescent="0.35">
      <c r="A26" s="20" t="s">
        <v>97</v>
      </c>
      <c r="B26" s="84">
        <v>0</v>
      </c>
      <c r="C26" s="84">
        <v>280</v>
      </c>
      <c r="D26" s="84">
        <f t="shared" si="0"/>
        <v>-280</v>
      </c>
      <c r="E26" s="84">
        <v>6823.6</v>
      </c>
      <c r="F26" s="84">
        <f t="shared" si="1"/>
        <v>-41.034058268362742</v>
      </c>
      <c r="G26" s="3"/>
    </row>
    <row r="27" spans="1:7" x14ac:dyDescent="0.35">
      <c r="A27" s="20" t="s">
        <v>98</v>
      </c>
      <c r="B27" s="84">
        <v>0</v>
      </c>
      <c r="C27" s="84">
        <v>2182</v>
      </c>
      <c r="D27" s="84">
        <f t="shared" si="0"/>
        <v>-2182</v>
      </c>
      <c r="E27" s="84">
        <v>4458.8</v>
      </c>
      <c r="F27" s="84">
        <f t="shared" si="1"/>
        <v>-489.3693370413564</v>
      </c>
      <c r="G27" s="3"/>
    </row>
    <row r="28" spans="1:7" x14ac:dyDescent="0.35">
      <c r="A28" s="20" t="s">
        <v>35</v>
      </c>
      <c r="B28" s="84">
        <v>0</v>
      </c>
      <c r="C28" s="84">
        <v>326</v>
      </c>
      <c r="D28" s="84">
        <f t="shared" si="0"/>
        <v>-326</v>
      </c>
      <c r="E28" s="84">
        <v>6844.1</v>
      </c>
      <c r="F28" s="84">
        <f t="shared" si="1"/>
        <v>-47.632267208252358</v>
      </c>
      <c r="G28" s="3"/>
    </row>
    <row r="29" spans="1:7" x14ac:dyDescent="0.35">
      <c r="A29" s="20" t="s">
        <v>99</v>
      </c>
      <c r="B29" s="84">
        <v>0</v>
      </c>
      <c r="C29" s="84">
        <v>2967</v>
      </c>
      <c r="D29" s="84">
        <f t="shared" si="0"/>
        <v>-2967</v>
      </c>
      <c r="E29" s="84">
        <v>33845.599999999999</v>
      </c>
      <c r="F29" s="84">
        <f t="shared" si="1"/>
        <v>-87.662798118514672</v>
      </c>
      <c r="G29" s="3"/>
    </row>
    <row r="30" spans="1:7" x14ac:dyDescent="0.35">
      <c r="A30" s="20" t="s">
        <v>100</v>
      </c>
      <c r="B30" s="84">
        <v>0</v>
      </c>
      <c r="C30" s="84">
        <v>1737</v>
      </c>
      <c r="D30" s="84">
        <f t="shared" si="0"/>
        <v>-1737</v>
      </c>
      <c r="E30" s="84">
        <v>11331.3</v>
      </c>
      <c r="F30" s="84">
        <f t="shared" si="1"/>
        <v>-153.29220830796115</v>
      </c>
      <c r="G30" s="3"/>
    </row>
    <row r="31" spans="1:7" x14ac:dyDescent="0.35">
      <c r="A31" s="20" t="s">
        <v>101</v>
      </c>
      <c r="B31" s="84">
        <v>0</v>
      </c>
      <c r="C31" s="84">
        <v>46</v>
      </c>
      <c r="D31" s="84">
        <f t="shared" si="0"/>
        <v>-46</v>
      </c>
      <c r="E31" s="84">
        <v>101.3</v>
      </c>
      <c r="F31" s="84">
        <f t="shared" si="1"/>
        <v>-454.09674234945709</v>
      </c>
      <c r="G31" s="3"/>
    </row>
    <row r="32" spans="1:7" x14ac:dyDescent="0.35">
      <c r="A32" s="20" t="s">
        <v>118</v>
      </c>
      <c r="B32" s="84">
        <v>0</v>
      </c>
      <c r="C32" s="84">
        <v>91</v>
      </c>
      <c r="D32" s="84">
        <f t="shared" si="0"/>
        <v>-91</v>
      </c>
      <c r="E32" s="84">
        <v>179.3</v>
      </c>
      <c r="F32" s="84">
        <f t="shared" si="1"/>
        <v>-507.52928053541547</v>
      </c>
      <c r="G32" s="3"/>
    </row>
    <row r="33" spans="1:7" x14ac:dyDescent="0.35">
      <c r="A33" s="20" t="s">
        <v>119</v>
      </c>
      <c r="B33" s="84">
        <v>0</v>
      </c>
      <c r="C33" s="84">
        <v>48</v>
      </c>
      <c r="D33" s="84">
        <f t="shared" si="0"/>
        <v>-48</v>
      </c>
      <c r="E33" s="84">
        <v>46.8</v>
      </c>
      <c r="F33" s="84">
        <f t="shared" si="1"/>
        <v>-1025.6410256410256</v>
      </c>
      <c r="G33" s="3"/>
    </row>
    <row r="34" spans="1:7" x14ac:dyDescent="0.35">
      <c r="A34" s="20" t="s">
        <v>102</v>
      </c>
      <c r="B34" s="84">
        <v>10</v>
      </c>
      <c r="C34" s="84">
        <v>104</v>
      </c>
      <c r="D34" s="84">
        <f t="shared" si="0"/>
        <v>-94</v>
      </c>
      <c r="E34" s="84">
        <v>628.9</v>
      </c>
      <c r="F34" s="84">
        <f t="shared" si="1"/>
        <v>-149.46732389887106</v>
      </c>
      <c r="G34" s="3"/>
    </row>
    <row r="35" spans="1:7" x14ac:dyDescent="0.35">
      <c r="A35" s="20" t="s">
        <v>103</v>
      </c>
      <c r="B35" s="84">
        <v>22.644874374529305</v>
      </c>
      <c r="C35" s="84">
        <v>580</v>
      </c>
      <c r="D35" s="84">
        <f t="shared" si="0"/>
        <v>-557.35512562547069</v>
      </c>
      <c r="E35" s="84">
        <v>1502.9</v>
      </c>
      <c r="F35" s="84">
        <f t="shared" si="1"/>
        <v>-370.85310108820988</v>
      </c>
      <c r="G35" s="3"/>
    </row>
    <row r="36" spans="1:7" x14ac:dyDescent="0.35">
      <c r="A36" s="20" t="s">
        <v>104</v>
      </c>
      <c r="B36" s="84">
        <v>87</v>
      </c>
      <c r="C36" s="84">
        <v>969</v>
      </c>
      <c r="D36" s="84">
        <f t="shared" si="0"/>
        <v>-882</v>
      </c>
      <c r="E36" s="84">
        <v>3388.1</v>
      </c>
      <c r="F36" s="84">
        <f t="shared" si="1"/>
        <v>-260.32289483781472</v>
      </c>
      <c r="G36" s="3"/>
    </row>
    <row r="37" spans="1:7" x14ac:dyDescent="0.35">
      <c r="A37" s="20" t="s">
        <v>120</v>
      </c>
      <c r="B37" s="84">
        <v>82.41186463489808</v>
      </c>
      <c r="C37" s="84">
        <v>634</v>
      </c>
      <c r="D37" s="84">
        <f t="shared" si="0"/>
        <v>-551.58813536510195</v>
      </c>
      <c r="E37" s="84">
        <v>28300.9</v>
      </c>
      <c r="F37" s="84">
        <f t="shared" si="1"/>
        <v>-19.490127005328521</v>
      </c>
      <c r="G37" s="3"/>
    </row>
    <row r="38" spans="1:7" x14ac:dyDescent="0.35">
      <c r="A38" s="94" t="s">
        <v>45</v>
      </c>
      <c r="B38" s="95">
        <f>SUM(B6:B37)</f>
        <v>2041.1030019481434</v>
      </c>
      <c r="C38" s="95">
        <f>SUM(C6:C37)</f>
        <v>58153.096739874934</v>
      </c>
      <c r="D38" s="95">
        <f t="shared" si="0"/>
        <v>-56111.993737926794</v>
      </c>
      <c r="E38" s="95">
        <v>653952.80000000005</v>
      </c>
      <c r="F38" s="95">
        <f t="shared" si="1"/>
        <v>-85.804348169970055</v>
      </c>
      <c r="G38" s="3"/>
    </row>
    <row r="39" spans="1:7" x14ac:dyDescent="0.35">
      <c r="G39" s="3"/>
    </row>
    <row r="40" spans="1:7" x14ac:dyDescent="0.35">
      <c r="G40" s="3"/>
    </row>
    <row r="41" spans="1:7" x14ac:dyDescent="0.35">
      <c r="A41" s="129" t="s">
        <v>139</v>
      </c>
      <c r="G41" s="3"/>
    </row>
    <row r="42" spans="1:7" x14ac:dyDescent="0.35">
      <c r="A42" s="129" t="s">
        <v>140</v>
      </c>
      <c r="G42" s="3"/>
    </row>
    <row r="43" spans="1:7" x14ac:dyDescent="0.35">
      <c r="A43" s="129" t="s">
        <v>107</v>
      </c>
      <c r="G43" s="3"/>
    </row>
    <row r="44" spans="1:7" x14ac:dyDescent="0.35">
      <c r="A44" s="129" t="s">
        <v>123</v>
      </c>
      <c r="G44" s="3"/>
    </row>
    <row r="45" spans="1:7" x14ac:dyDescent="0.35">
      <c r="A45" s="129"/>
      <c r="G45" s="3"/>
    </row>
    <row r="46" spans="1:7" x14ac:dyDescent="0.35">
      <c r="A46" s="129" t="s">
        <v>110</v>
      </c>
      <c r="G46" s="3"/>
    </row>
    <row r="47" spans="1:7" x14ac:dyDescent="0.35">
      <c r="A47" s="129"/>
      <c r="G47" s="3"/>
    </row>
    <row r="48" spans="1:7" x14ac:dyDescent="0.35">
      <c r="A48" s="129" t="s">
        <v>269</v>
      </c>
      <c r="G48" s="3"/>
    </row>
    <row r="49" spans="1:7" x14ac:dyDescent="0.35">
      <c r="A49" s="129" t="s">
        <v>270</v>
      </c>
      <c r="G49" s="3"/>
    </row>
    <row r="50" spans="1:7" x14ac:dyDescent="0.35">
      <c r="A50" s="129" t="s">
        <v>271</v>
      </c>
      <c r="G50" s="3"/>
    </row>
    <row r="51" spans="1:7" x14ac:dyDescent="0.35">
      <c r="G51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13908-7A1B-4CC8-93B9-78CD4C015EFF}">
  <sheetPr>
    <tabColor rgb="FFFFC000"/>
  </sheetPr>
  <dimension ref="A1:I44"/>
  <sheetViews>
    <sheetView workbookViewId="0">
      <selection activeCell="C1" sqref="C1"/>
    </sheetView>
  </sheetViews>
  <sheetFormatPr baseColWidth="10" defaultColWidth="11.453125" defaultRowHeight="14.5" x14ac:dyDescent="0.35"/>
  <cols>
    <col min="1" max="6" width="21.54296875" style="20" customWidth="1"/>
    <col min="7" max="16384" width="11.453125" style="4"/>
  </cols>
  <sheetData>
    <row r="1" spans="1:9" ht="15" x14ac:dyDescent="0.35">
      <c r="A1" s="24" t="s">
        <v>318</v>
      </c>
      <c r="B1" s="21"/>
      <c r="C1" s="21"/>
      <c r="D1" s="21"/>
      <c r="E1" s="21"/>
      <c r="F1" s="21"/>
      <c r="G1" s="3"/>
      <c r="H1" s="3"/>
      <c r="I1" s="3"/>
    </row>
    <row r="2" spans="1:9" ht="15" x14ac:dyDescent="0.35">
      <c r="A2" s="24" t="s">
        <v>312</v>
      </c>
      <c r="B2" s="21"/>
      <c r="C2" s="21"/>
      <c r="D2" s="21"/>
      <c r="E2" s="21"/>
      <c r="F2" s="21"/>
      <c r="G2" s="3"/>
      <c r="H2" s="3"/>
      <c r="I2" s="3"/>
    </row>
    <row r="3" spans="1:9" x14ac:dyDescent="0.35">
      <c r="B3" s="21"/>
      <c r="C3" s="21"/>
      <c r="D3" s="21"/>
      <c r="E3" s="21"/>
      <c r="F3" s="21"/>
      <c r="G3" s="3"/>
      <c r="H3" s="3"/>
      <c r="I3" s="3"/>
    </row>
    <row r="4" spans="1:9" ht="15" x14ac:dyDescent="0.35">
      <c r="A4" s="74" t="s">
        <v>6</v>
      </c>
      <c r="B4" s="23"/>
      <c r="C4" s="23" t="s">
        <v>76</v>
      </c>
      <c r="D4" s="23"/>
      <c r="E4" s="23" t="s">
        <v>111</v>
      </c>
      <c r="F4" s="23" t="s">
        <v>306</v>
      </c>
      <c r="G4" s="3"/>
      <c r="H4" s="3"/>
      <c r="I4" s="3"/>
    </row>
    <row r="5" spans="1:9" x14ac:dyDescent="0.35">
      <c r="A5" s="82"/>
      <c r="B5" s="76" t="s">
        <v>78</v>
      </c>
      <c r="C5" s="76" t="s">
        <v>79</v>
      </c>
      <c r="D5" s="76" t="s">
        <v>80</v>
      </c>
      <c r="E5" s="26" t="s">
        <v>112</v>
      </c>
      <c r="F5" s="26" t="s">
        <v>82</v>
      </c>
      <c r="G5" s="3"/>
      <c r="H5" s="3"/>
      <c r="I5" s="3"/>
    </row>
    <row r="6" spans="1:9" x14ac:dyDescent="0.35">
      <c r="A6" s="20" t="s">
        <v>113</v>
      </c>
      <c r="B6" s="77">
        <v>779.64580599999999</v>
      </c>
      <c r="C6" s="77">
        <v>62.061695999999998</v>
      </c>
      <c r="D6" s="77">
        <f>B6-C6</f>
        <v>717.58411000000001</v>
      </c>
      <c r="E6" s="77">
        <v>45538.400000000001</v>
      </c>
      <c r="F6" s="77">
        <f>D6*1000/E6</f>
        <v>15.757780466595225</v>
      </c>
      <c r="G6" s="3"/>
      <c r="H6" s="3"/>
      <c r="I6" s="3"/>
    </row>
    <row r="7" spans="1:9" x14ac:dyDescent="0.35">
      <c r="A7" s="20" t="s">
        <v>83</v>
      </c>
      <c r="B7" s="77">
        <v>44.726151921178996</v>
      </c>
      <c r="C7" s="77">
        <v>33.040186159156605</v>
      </c>
      <c r="D7" s="77">
        <f t="shared" ref="D7:D32" si="0">B7-C7</f>
        <v>11.685965762022391</v>
      </c>
      <c r="E7" s="77">
        <v>399.4</v>
      </c>
      <c r="F7" s="77">
        <f t="shared" ref="F7:F33" si="1">D7*1000/E7</f>
        <v>29.258802608969436</v>
      </c>
      <c r="G7" s="3"/>
      <c r="H7" s="3"/>
      <c r="I7" s="3"/>
    </row>
    <row r="8" spans="1:9" x14ac:dyDescent="0.35">
      <c r="A8" s="20" t="s">
        <v>84</v>
      </c>
      <c r="B8" s="77">
        <v>1.335164</v>
      </c>
      <c r="C8" s="77">
        <v>25</v>
      </c>
      <c r="D8" s="77">
        <f t="shared" si="0"/>
        <v>-23.664836000000001</v>
      </c>
      <c r="E8" s="77">
        <v>282.3</v>
      </c>
      <c r="F8" s="77">
        <f t="shared" si="1"/>
        <v>-83.828678710591561</v>
      </c>
      <c r="G8" s="3"/>
      <c r="H8" s="3"/>
      <c r="I8" s="3"/>
    </row>
    <row r="9" spans="1:9" x14ac:dyDescent="0.35">
      <c r="A9" s="20" t="s">
        <v>85</v>
      </c>
      <c r="B9" s="77">
        <v>18.741909</v>
      </c>
      <c r="C9" s="77">
        <v>0.17513500000000001</v>
      </c>
      <c r="D9" s="77">
        <f t="shared" si="0"/>
        <v>18.566773999999999</v>
      </c>
      <c r="E9" s="77">
        <v>411.1</v>
      </c>
      <c r="F9" s="77">
        <f t="shared" si="1"/>
        <v>45.163643882267081</v>
      </c>
      <c r="G9" s="3"/>
      <c r="H9" s="3"/>
      <c r="I9" s="3"/>
    </row>
    <row r="10" spans="1:9" x14ac:dyDescent="0.35">
      <c r="A10" s="20" t="s">
        <v>114</v>
      </c>
      <c r="B10" s="77">
        <v>5.292618</v>
      </c>
      <c r="C10" s="77">
        <v>5.1789820000000004</v>
      </c>
      <c r="D10" s="77">
        <f t="shared" si="0"/>
        <v>0.11363599999999963</v>
      </c>
      <c r="E10" s="77">
        <v>12244.2</v>
      </c>
      <c r="F10" s="77">
        <f t="shared" si="1"/>
        <v>9.2808023390666284E-3</v>
      </c>
      <c r="G10" s="3"/>
      <c r="H10" s="3"/>
      <c r="I10" s="3"/>
    </row>
    <row r="11" spans="1:9" x14ac:dyDescent="0.35">
      <c r="A11" s="20" t="s">
        <v>86</v>
      </c>
      <c r="B11" s="77">
        <v>521.22747100000004</v>
      </c>
      <c r="C11" s="77">
        <v>1348.607694</v>
      </c>
      <c r="D11" s="77">
        <f t="shared" si="0"/>
        <v>-827.380223</v>
      </c>
      <c r="E11" s="77">
        <v>211140.7</v>
      </c>
      <c r="F11" s="77">
        <f t="shared" si="1"/>
        <v>-3.918620251803655</v>
      </c>
      <c r="G11" s="3"/>
      <c r="H11" s="3"/>
      <c r="I11" s="3"/>
    </row>
    <row r="12" spans="1:9" x14ac:dyDescent="0.35">
      <c r="A12" s="20" t="s">
        <v>115</v>
      </c>
      <c r="B12" s="77">
        <v>7460.3533520000001</v>
      </c>
      <c r="C12" s="77">
        <v>73.628523999999999</v>
      </c>
      <c r="D12" s="77">
        <f t="shared" si="0"/>
        <v>7386.7248280000003</v>
      </c>
      <c r="E12" s="77">
        <v>19658.8</v>
      </c>
      <c r="F12" s="77">
        <f t="shared" si="1"/>
        <v>375.74647628542948</v>
      </c>
      <c r="G12" s="3"/>
      <c r="H12" s="3"/>
      <c r="I12" s="3"/>
    </row>
    <row r="13" spans="1:9" x14ac:dyDescent="0.35">
      <c r="A13" s="20" t="s">
        <v>87</v>
      </c>
      <c r="B13" s="77">
        <v>63.982093999999996</v>
      </c>
      <c r="C13" s="77">
        <v>143.429191</v>
      </c>
      <c r="D13" s="77">
        <f t="shared" si="0"/>
        <v>-79.447097000000014</v>
      </c>
      <c r="E13" s="77">
        <v>52321.2</v>
      </c>
      <c r="F13" s="77">
        <f t="shared" si="1"/>
        <v>-1.5184494430555877</v>
      </c>
      <c r="G13" s="3"/>
      <c r="H13" s="3"/>
      <c r="I13" s="3"/>
    </row>
    <row r="14" spans="1:9" x14ac:dyDescent="0.35">
      <c r="A14" s="20" t="s">
        <v>88</v>
      </c>
      <c r="B14" s="77">
        <v>64.533954208730506</v>
      </c>
      <c r="C14" s="77">
        <v>57.10336479467199</v>
      </c>
      <c r="D14" s="77">
        <f t="shared" si="0"/>
        <v>7.4305894140585167</v>
      </c>
      <c r="E14" s="77">
        <v>5105.5</v>
      </c>
      <c r="F14" s="77">
        <f t="shared" si="1"/>
        <v>1.4554087580175334</v>
      </c>
      <c r="G14" s="3"/>
      <c r="H14" s="3"/>
      <c r="I14" s="3"/>
    </row>
    <row r="15" spans="1:9" x14ac:dyDescent="0.35">
      <c r="A15" s="20" t="s">
        <v>124</v>
      </c>
      <c r="B15" s="77">
        <v>68.347025116305105</v>
      </c>
      <c r="C15" s="77">
        <v>28.895855864831443</v>
      </c>
      <c r="D15" s="77">
        <f t="shared" si="0"/>
        <v>39.451169251473658</v>
      </c>
      <c r="E15" s="77">
        <v>11019.9</v>
      </c>
      <c r="F15" s="77">
        <f t="shared" si="1"/>
        <v>3.5799933984404269</v>
      </c>
      <c r="G15" s="3"/>
      <c r="H15" s="3"/>
      <c r="I15" s="3"/>
    </row>
    <row r="16" spans="1:9" x14ac:dyDescent="0.35">
      <c r="A16" s="20" t="s">
        <v>116</v>
      </c>
      <c r="B16" s="77">
        <v>1.6915623872488794E-2</v>
      </c>
      <c r="C16" s="77">
        <v>0.99334081456557666</v>
      </c>
      <c r="D16" s="77">
        <f t="shared" si="0"/>
        <v>-0.97642519069308786</v>
      </c>
      <c r="E16" s="77">
        <v>66.5</v>
      </c>
      <c r="F16" s="77">
        <f t="shared" si="1"/>
        <v>-14.683085574332148</v>
      </c>
      <c r="G16" s="3"/>
      <c r="H16" s="3"/>
      <c r="I16" s="3"/>
    </row>
    <row r="17" spans="1:9" x14ac:dyDescent="0.35">
      <c r="A17" s="20" t="s">
        <v>89</v>
      </c>
      <c r="B17" s="77">
        <v>683.76632028165784</v>
      </c>
      <c r="C17" s="77">
        <v>129.52936660546516</v>
      </c>
      <c r="D17" s="77">
        <f t="shared" si="0"/>
        <v>554.23695367619268</v>
      </c>
      <c r="E17" s="77">
        <v>17980.099999999999</v>
      </c>
      <c r="F17" s="77">
        <f t="shared" si="1"/>
        <v>30.825020643722379</v>
      </c>
      <c r="G17" s="3"/>
      <c r="H17" s="3"/>
      <c r="I17" s="3"/>
    </row>
    <row r="18" spans="1:9" x14ac:dyDescent="0.35">
      <c r="A18" s="20" t="s">
        <v>90</v>
      </c>
      <c r="B18" s="77">
        <v>12.321628283920058</v>
      </c>
      <c r="C18" s="77">
        <v>29.579702655197575</v>
      </c>
      <c r="D18" s="77">
        <f t="shared" si="0"/>
        <v>-17.258074371277516</v>
      </c>
      <c r="E18" s="77">
        <v>6309.6</v>
      </c>
      <c r="F18" s="77">
        <f t="shared" si="1"/>
        <v>-2.735208946886889</v>
      </c>
      <c r="G18" s="3"/>
      <c r="H18" s="3"/>
      <c r="I18" s="3"/>
    </row>
    <row r="19" spans="1:9" x14ac:dyDescent="0.35">
      <c r="A19" s="20" t="s">
        <v>117</v>
      </c>
      <c r="B19" s="77">
        <v>1.9081710000000001</v>
      </c>
      <c r="C19" s="77">
        <v>3.5676549999999998</v>
      </c>
      <c r="D19" s="77">
        <f t="shared" si="0"/>
        <v>-1.6594839999999997</v>
      </c>
      <c r="E19" s="77">
        <v>117.1</v>
      </c>
      <c r="F19" s="77">
        <f t="shared" si="1"/>
        <v>-14.171511528608026</v>
      </c>
      <c r="G19" s="3"/>
      <c r="H19" s="3"/>
      <c r="I19" s="3"/>
    </row>
    <row r="20" spans="1:9" x14ac:dyDescent="0.35">
      <c r="A20" s="20" t="s">
        <v>91</v>
      </c>
      <c r="B20" s="77">
        <v>23.537334000000001</v>
      </c>
      <c r="C20" s="77">
        <v>56.493029999999997</v>
      </c>
      <c r="D20" s="77">
        <f t="shared" si="0"/>
        <v>-32.955695999999996</v>
      </c>
      <c r="E20" s="77">
        <v>18124.8</v>
      </c>
      <c r="F20" s="77">
        <f t="shared" si="1"/>
        <v>-1.8182653601694914</v>
      </c>
      <c r="G20" s="3"/>
      <c r="H20" s="3"/>
      <c r="I20" s="3"/>
    </row>
    <row r="21" spans="1:9" x14ac:dyDescent="0.35">
      <c r="A21" s="20" t="s">
        <v>92</v>
      </c>
      <c r="B21" s="77">
        <v>32.076466000000003</v>
      </c>
      <c r="C21" s="77">
        <v>0.76310199999999995</v>
      </c>
      <c r="D21" s="77">
        <f t="shared" si="0"/>
        <v>31.313364000000004</v>
      </c>
      <c r="E21" s="77">
        <v>826.4</v>
      </c>
      <c r="F21" s="77">
        <f t="shared" si="1"/>
        <v>37.891292352371742</v>
      </c>
      <c r="G21" s="3"/>
      <c r="H21" s="3"/>
      <c r="I21" s="3"/>
    </row>
    <row r="22" spans="1:9" x14ac:dyDescent="0.35">
      <c r="A22" s="20" t="s">
        <v>94</v>
      </c>
      <c r="B22" s="77">
        <v>93.671170097421651</v>
      </c>
      <c r="C22" s="77">
        <v>12.185622075084368</v>
      </c>
      <c r="D22" s="77">
        <f t="shared" si="0"/>
        <v>81.485548022337284</v>
      </c>
      <c r="E22" s="77">
        <v>10644.9</v>
      </c>
      <c r="F22" s="77">
        <f t="shared" si="1"/>
        <v>7.6548908888141076</v>
      </c>
      <c r="G22" s="3"/>
      <c r="H22" s="3"/>
      <c r="I22" s="3"/>
    </row>
    <row r="23" spans="1:9" x14ac:dyDescent="0.35">
      <c r="A23" s="20" t="s">
        <v>95</v>
      </c>
      <c r="B23" s="77">
        <v>15.410578881336995</v>
      </c>
      <c r="C23" s="77">
        <v>90.750886543542194</v>
      </c>
      <c r="D23" s="77">
        <f t="shared" si="0"/>
        <v>-75.340307662205191</v>
      </c>
      <c r="E23" s="77">
        <v>2839.8</v>
      </c>
      <c r="F23" s="77">
        <f t="shared" si="1"/>
        <v>-26.530145665964216</v>
      </c>
      <c r="G23" s="3"/>
      <c r="H23" s="3"/>
      <c r="I23" s="3"/>
    </row>
    <row r="24" spans="1:9" x14ac:dyDescent="0.35">
      <c r="A24" s="20" t="s">
        <v>96</v>
      </c>
      <c r="B24" s="77">
        <v>372.00030700000002</v>
      </c>
      <c r="C24" s="77">
        <v>238.748932</v>
      </c>
      <c r="D24" s="77">
        <f t="shared" si="0"/>
        <v>133.25137500000002</v>
      </c>
      <c r="E24" s="77">
        <v>129739.8</v>
      </c>
      <c r="F24" s="77">
        <f t="shared" si="1"/>
        <v>1.0270662896042697</v>
      </c>
      <c r="G24" s="3"/>
      <c r="H24" s="3"/>
      <c r="I24" s="3"/>
    </row>
    <row r="25" spans="1:9" x14ac:dyDescent="0.35">
      <c r="A25" s="20" t="s">
        <v>97</v>
      </c>
      <c r="B25" s="77">
        <v>158.6</v>
      </c>
      <c r="C25" s="77">
        <v>2.0705819999999999</v>
      </c>
      <c r="D25" s="77">
        <f t="shared" si="0"/>
        <v>156.52941799999999</v>
      </c>
      <c r="E25" s="77">
        <v>6823.6</v>
      </c>
      <c r="F25" s="77">
        <f t="shared" si="1"/>
        <v>22.939418781874672</v>
      </c>
      <c r="G25" s="3"/>
      <c r="H25" s="3"/>
      <c r="I25" s="3"/>
    </row>
    <row r="26" spans="1:9" x14ac:dyDescent="0.35">
      <c r="A26" s="20" t="s">
        <v>98</v>
      </c>
      <c r="B26" s="77">
        <v>71.831659999999999</v>
      </c>
      <c r="C26" s="77">
        <v>36.824115999999997</v>
      </c>
      <c r="D26" s="77">
        <f t="shared" si="0"/>
        <v>35.007544000000003</v>
      </c>
      <c r="E26" s="77">
        <v>4458.8</v>
      </c>
      <c r="F26" s="77">
        <f t="shared" si="1"/>
        <v>7.8513375796178346</v>
      </c>
      <c r="G26" s="3"/>
      <c r="H26" s="3"/>
      <c r="I26" s="3"/>
    </row>
    <row r="27" spans="1:9" x14ac:dyDescent="0.35">
      <c r="A27" s="20" t="s">
        <v>35</v>
      </c>
      <c r="B27" s="77">
        <v>11.216051999999999</v>
      </c>
      <c r="C27" s="77">
        <v>56.897584999999999</v>
      </c>
      <c r="D27" s="77">
        <f t="shared" si="0"/>
        <v>-45.681533000000002</v>
      </c>
      <c r="E27" s="77">
        <v>6844.1</v>
      </c>
      <c r="F27" s="77">
        <f t="shared" si="1"/>
        <v>-6.674585847664412</v>
      </c>
      <c r="G27" s="3"/>
      <c r="H27" s="3"/>
      <c r="I27" s="3"/>
    </row>
    <row r="28" spans="1:9" x14ac:dyDescent="0.35">
      <c r="A28" s="20" t="s">
        <v>99</v>
      </c>
      <c r="B28" s="77">
        <v>1097.7803816513272</v>
      </c>
      <c r="C28" s="77">
        <v>105.37222609804859</v>
      </c>
      <c r="D28" s="77">
        <f t="shared" si="0"/>
        <v>992.40815555327856</v>
      </c>
      <c r="E28" s="77">
        <v>33845.599999999999</v>
      </c>
      <c r="F28" s="77">
        <f t="shared" si="1"/>
        <v>29.321629858926375</v>
      </c>
      <c r="G28" s="3"/>
      <c r="H28" s="3"/>
      <c r="I28" s="3"/>
    </row>
    <row r="29" spans="1:9" x14ac:dyDescent="0.35">
      <c r="A29" s="20" t="s">
        <v>100</v>
      </c>
      <c r="B29" s="77">
        <v>4.9005332387587552</v>
      </c>
      <c r="C29" s="77">
        <v>206.70499959881721</v>
      </c>
      <c r="D29" s="77">
        <f t="shared" si="0"/>
        <v>-201.80446636005846</v>
      </c>
      <c r="E29" s="77">
        <v>11331.3</v>
      </c>
      <c r="F29" s="77">
        <f t="shared" si="1"/>
        <v>-17.809471672275773</v>
      </c>
      <c r="G29" s="3"/>
      <c r="H29" s="3"/>
      <c r="I29" s="3"/>
    </row>
    <row r="30" spans="1:9" x14ac:dyDescent="0.35">
      <c r="A30" s="20" t="s">
        <v>118</v>
      </c>
      <c r="B30" s="77">
        <v>2.093425008143329</v>
      </c>
      <c r="C30" s="77">
        <v>4.7393568164842943</v>
      </c>
      <c r="D30" s="77">
        <f t="shared" si="0"/>
        <v>-2.6459318083409653</v>
      </c>
      <c r="E30" s="77">
        <v>179.3</v>
      </c>
      <c r="F30" s="77">
        <f t="shared" si="1"/>
        <v>-14.757009527835834</v>
      </c>
      <c r="G30" s="3"/>
      <c r="H30" s="3"/>
      <c r="I30" s="3"/>
    </row>
    <row r="31" spans="1:9" x14ac:dyDescent="0.35">
      <c r="A31" s="20" t="s">
        <v>103</v>
      </c>
      <c r="B31" s="77">
        <v>10.945690266806894</v>
      </c>
      <c r="C31" s="77">
        <v>29.013434713996059</v>
      </c>
      <c r="D31" s="77">
        <f t="shared" si="0"/>
        <v>-18.067744447189163</v>
      </c>
      <c r="E31" s="77">
        <v>1502.9</v>
      </c>
      <c r="F31" s="77">
        <f t="shared" si="1"/>
        <v>-12.021920584995119</v>
      </c>
      <c r="G31" s="3"/>
      <c r="H31" s="3"/>
      <c r="I31" s="3"/>
    </row>
    <row r="32" spans="1:9" x14ac:dyDescent="0.35">
      <c r="A32" s="20" t="s">
        <v>104</v>
      </c>
      <c r="B32" s="77">
        <v>117.355628</v>
      </c>
      <c r="C32" s="77">
        <v>26.609059999999999</v>
      </c>
      <c r="D32" s="77">
        <f t="shared" si="0"/>
        <v>90.746567999999996</v>
      </c>
      <c r="E32" s="77">
        <v>3388.1</v>
      </c>
      <c r="F32" s="77">
        <f t="shared" si="1"/>
        <v>26.783910746436057</v>
      </c>
      <c r="G32" s="3"/>
      <c r="H32" s="3"/>
      <c r="I32" s="3"/>
    </row>
    <row r="33" spans="1:9" x14ac:dyDescent="0.35">
      <c r="A33" s="79" t="s">
        <v>45</v>
      </c>
      <c r="B33" s="80">
        <f>SUM(B6:B32)</f>
        <v>11737.617806579461</v>
      </c>
      <c r="C33" s="80">
        <f t="shared" ref="C33:D33" si="2">SUM(C6:C32)</f>
        <v>2807.963626739861</v>
      </c>
      <c r="D33" s="80">
        <f t="shared" si="2"/>
        <v>8929.6541798395992</v>
      </c>
      <c r="E33" s="80">
        <f>SUM(E6:E32)</f>
        <v>613144.20000000007</v>
      </c>
      <c r="F33" s="80">
        <f t="shared" si="1"/>
        <v>14.563709776329286</v>
      </c>
      <c r="G33" s="3"/>
      <c r="H33" s="3"/>
      <c r="I33" s="3"/>
    </row>
    <row r="34" spans="1:9" x14ac:dyDescent="0.35">
      <c r="B34" s="21"/>
      <c r="C34" s="21"/>
      <c r="D34" s="21"/>
      <c r="E34" s="21"/>
      <c r="F34" s="21"/>
      <c r="G34" s="3"/>
      <c r="H34" s="3"/>
      <c r="I34" s="3"/>
    </row>
    <row r="35" spans="1:9" x14ac:dyDescent="0.35">
      <c r="A35" s="129" t="s">
        <v>125</v>
      </c>
      <c r="B35" s="21"/>
      <c r="C35" s="21"/>
      <c r="D35" s="21"/>
      <c r="E35" s="21"/>
      <c r="F35" s="21"/>
      <c r="G35" s="3"/>
      <c r="H35" s="3"/>
      <c r="I35" s="3"/>
    </row>
    <row r="36" spans="1:9" x14ac:dyDescent="0.35">
      <c r="A36" s="129" t="s">
        <v>126</v>
      </c>
      <c r="B36" s="21"/>
      <c r="C36" s="21"/>
      <c r="D36" s="21"/>
      <c r="E36" s="21"/>
      <c r="F36" s="21"/>
      <c r="G36" s="3"/>
      <c r="H36" s="3"/>
      <c r="I36" s="3"/>
    </row>
    <row r="37" spans="1:9" x14ac:dyDescent="0.35">
      <c r="A37" s="129" t="s">
        <v>107</v>
      </c>
      <c r="B37" s="21"/>
      <c r="C37" s="21"/>
      <c r="D37" s="21"/>
      <c r="E37" s="21"/>
      <c r="F37" s="21"/>
      <c r="G37" s="3"/>
      <c r="H37" s="3"/>
      <c r="I37" s="3"/>
    </row>
    <row r="38" spans="1:9" x14ac:dyDescent="0.35">
      <c r="A38" s="129" t="s">
        <v>123</v>
      </c>
      <c r="B38" s="21"/>
      <c r="C38" s="21"/>
      <c r="D38" s="21"/>
      <c r="E38" s="21"/>
      <c r="F38" s="21"/>
      <c r="G38" s="3"/>
      <c r="H38" s="3"/>
      <c r="I38" s="3"/>
    </row>
    <row r="39" spans="1:9" x14ac:dyDescent="0.35">
      <c r="A39" s="129"/>
      <c r="B39" s="21"/>
      <c r="C39" s="21"/>
      <c r="D39" s="21"/>
      <c r="E39" s="21"/>
      <c r="F39" s="21"/>
      <c r="G39" s="3"/>
      <c r="H39" s="3"/>
      <c r="I39" s="3"/>
    </row>
    <row r="40" spans="1:9" x14ac:dyDescent="0.35">
      <c r="A40" s="129" t="s">
        <v>110</v>
      </c>
      <c r="B40" s="21"/>
      <c r="C40" s="21"/>
      <c r="D40" s="21"/>
      <c r="E40" s="21"/>
      <c r="F40" s="21"/>
      <c r="G40" s="3"/>
      <c r="H40" s="3"/>
      <c r="I40" s="3"/>
    </row>
    <row r="41" spans="1:9" x14ac:dyDescent="0.35">
      <c r="A41" s="129"/>
      <c r="B41" s="21"/>
      <c r="C41" s="21"/>
      <c r="D41" s="21"/>
      <c r="E41" s="21"/>
      <c r="F41" s="21"/>
      <c r="G41" s="3"/>
      <c r="H41" s="3"/>
      <c r="I41" s="3"/>
    </row>
    <row r="42" spans="1:9" x14ac:dyDescent="0.35">
      <c r="A42" s="129" t="s">
        <v>272</v>
      </c>
      <c r="B42" s="21"/>
      <c r="C42" s="21"/>
      <c r="D42" s="21"/>
      <c r="E42" s="21"/>
      <c r="F42" s="21"/>
      <c r="G42" s="3"/>
      <c r="H42" s="3"/>
      <c r="I42" s="3"/>
    </row>
    <row r="43" spans="1:9" x14ac:dyDescent="0.35">
      <c r="A43" s="129" t="s">
        <v>270</v>
      </c>
      <c r="B43" s="21"/>
      <c r="C43" s="21"/>
      <c r="D43" s="21"/>
      <c r="E43" s="21"/>
      <c r="F43" s="21"/>
      <c r="G43" s="3"/>
      <c r="H43" s="3"/>
      <c r="I43" s="3"/>
    </row>
    <row r="44" spans="1:9" x14ac:dyDescent="0.35">
      <c r="A44" s="129" t="s">
        <v>271</v>
      </c>
      <c r="B44" s="21"/>
      <c r="C44" s="21"/>
      <c r="D44" s="21"/>
      <c r="E44" s="21"/>
      <c r="F44" s="21"/>
      <c r="G44" s="3"/>
      <c r="H44" s="3"/>
      <c r="I44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65592-63A7-4B26-894F-85EBACAAF659}">
  <sheetPr>
    <tabColor rgb="FFFFC000"/>
  </sheetPr>
  <dimension ref="A1:I44"/>
  <sheetViews>
    <sheetView workbookViewId="0">
      <selection activeCell="F3" sqref="F3"/>
    </sheetView>
  </sheetViews>
  <sheetFormatPr baseColWidth="10" defaultColWidth="27.453125" defaultRowHeight="14.5" x14ac:dyDescent="0.35"/>
  <cols>
    <col min="1" max="6" width="18.7265625" style="20" customWidth="1"/>
    <col min="7" max="16384" width="27.453125" style="4"/>
  </cols>
  <sheetData>
    <row r="1" spans="1:9" ht="15" x14ac:dyDescent="0.35">
      <c r="A1" s="24" t="s">
        <v>317</v>
      </c>
      <c r="G1" s="6"/>
      <c r="H1" s="6"/>
      <c r="I1" s="6"/>
    </row>
    <row r="2" spans="1:9" ht="15" x14ac:dyDescent="0.35">
      <c r="A2" s="24" t="s">
        <v>312</v>
      </c>
      <c r="G2" s="6"/>
      <c r="H2" s="6"/>
      <c r="I2" s="6"/>
    </row>
    <row r="3" spans="1:9" x14ac:dyDescent="0.35">
      <c r="G3" s="6"/>
      <c r="H3" s="6"/>
      <c r="I3" s="6"/>
    </row>
    <row r="4" spans="1:9" ht="15" x14ac:dyDescent="0.35">
      <c r="A4" s="74" t="s">
        <v>6</v>
      </c>
      <c r="B4" s="23"/>
      <c r="C4" s="23" t="s">
        <v>76</v>
      </c>
      <c r="D4" s="23"/>
      <c r="E4" s="23" t="s">
        <v>111</v>
      </c>
      <c r="F4" s="23" t="s">
        <v>306</v>
      </c>
      <c r="G4" s="6"/>
      <c r="H4" s="6"/>
      <c r="I4" s="6"/>
    </row>
    <row r="5" spans="1:9" x14ac:dyDescent="0.35">
      <c r="A5" s="82"/>
      <c r="B5" s="76" t="s">
        <v>78</v>
      </c>
      <c r="C5" s="76" t="s">
        <v>79</v>
      </c>
      <c r="D5" s="76" t="s">
        <v>80</v>
      </c>
      <c r="E5" s="26" t="s">
        <v>112</v>
      </c>
      <c r="F5" s="26" t="s">
        <v>82</v>
      </c>
      <c r="G5" s="6"/>
      <c r="H5" s="6"/>
      <c r="I5" s="6" t="s">
        <v>127</v>
      </c>
    </row>
    <row r="6" spans="1:9" x14ac:dyDescent="0.35">
      <c r="A6" s="20" t="s">
        <v>113</v>
      </c>
      <c r="B6" s="84">
        <v>102.01015099999999</v>
      </c>
      <c r="C6" s="84">
        <v>225.08067600000001</v>
      </c>
      <c r="D6" s="84">
        <f t="shared" ref="D6:D32" si="0">B6-C6</f>
        <v>-123.07052500000002</v>
      </c>
      <c r="E6" s="83">
        <v>45538.400000000001</v>
      </c>
      <c r="F6" s="84">
        <f t="shared" ref="F6:F33" si="1">D6*1000/E6</f>
        <v>-2.7025658565079147</v>
      </c>
      <c r="G6" s="6"/>
      <c r="H6" s="6"/>
      <c r="I6" s="6"/>
    </row>
    <row r="7" spans="1:9" x14ac:dyDescent="0.35">
      <c r="A7" s="20" t="s">
        <v>83</v>
      </c>
      <c r="B7" s="84">
        <v>0.2257866914189903</v>
      </c>
      <c r="C7" s="84">
        <v>38.278851783103953</v>
      </c>
      <c r="D7" s="84">
        <f t="shared" si="0"/>
        <v>-38.053065091684964</v>
      </c>
      <c r="E7" s="83">
        <v>399.4</v>
      </c>
      <c r="F7" s="84">
        <f t="shared" si="1"/>
        <v>-95.275576093352441</v>
      </c>
      <c r="G7" s="6"/>
      <c r="H7" s="6"/>
      <c r="I7" s="6"/>
    </row>
    <row r="8" spans="1:9" x14ac:dyDescent="0.35">
      <c r="A8" s="20" t="s">
        <v>84</v>
      </c>
      <c r="B8" s="84">
        <v>0.41646100000000003</v>
      </c>
      <c r="C8" s="84">
        <v>28.8</v>
      </c>
      <c r="D8" s="84">
        <f t="shared" si="0"/>
        <v>-28.383538999999999</v>
      </c>
      <c r="E8" s="83">
        <v>282.3</v>
      </c>
      <c r="F8" s="84">
        <f t="shared" si="1"/>
        <v>-100.54388593694651</v>
      </c>
      <c r="G8" s="6"/>
      <c r="H8" s="6"/>
      <c r="I8" s="6"/>
    </row>
    <row r="9" spans="1:9" x14ac:dyDescent="0.35">
      <c r="A9" s="20" t="s">
        <v>85</v>
      </c>
      <c r="B9" s="84">
        <v>4.3438999999999997</v>
      </c>
      <c r="C9" s="84">
        <v>13.576537999999999</v>
      </c>
      <c r="D9" s="84">
        <f t="shared" si="0"/>
        <v>-9.2326379999999997</v>
      </c>
      <c r="E9" s="83">
        <v>411.1</v>
      </c>
      <c r="F9" s="84">
        <f t="shared" si="1"/>
        <v>-22.458375091218677</v>
      </c>
      <c r="G9" s="6"/>
      <c r="H9" s="6"/>
      <c r="I9" s="6"/>
    </row>
    <row r="10" spans="1:9" x14ac:dyDescent="0.35">
      <c r="A10" s="20" t="s">
        <v>114</v>
      </c>
      <c r="B10" s="84">
        <v>0.69766600000000001</v>
      </c>
      <c r="C10" s="84">
        <v>63.937246999999999</v>
      </c>
      <c r="D10" s="84">
        <f t="shared" si="0"/>
        <v>-63.239581000000001</v>
      </c>
      <c r="E10" s="83">
        <v>12244.2</v>
      </c>
      <c r="F10" s="84">
        <f t="shared" si="1"/>
        <v>-5.164860178696852</v>
      </c>
      <c r="G10" s="6"/>
      <c r="H10" s="6"/>
      <c r="I10" s="6"/>
    </row>
    <row r="11" spans="1:9" x14ac:dyDescent="0.35">
      <c r="A11" s="20" t="s">
        <v>86</v>
      </c>
      <c r="B11" s="84">
        <v>469.76902899999999</v>
      </c>
      <c r="C11" s="84">
        <v>464.55994399999997</v>
      </c>
      <c r="D11" s="84">
        <f t="shared" si="0"/>
        <v>5.209085000000016</v>
      </c>
      <c r="E11" s="83">
        <v>211140.7</v>
      </c>
      <c r="F11" s="84">
        <f t="shared" si="1"/>
        <v>2.4671155300707136E-2</v>
      </c>
      <c r="G11" s="6"/>
      <c r="H11" s="6"/>
      <c r="I11" s="6"/>
    </row>
    <row r="12" spans="1:9" x14ac:dyDescent="0.35">
      <c r="A12" s="20" t="s">
        <v>115</v>
      </c>
      <c r="B12" s="84">
        <v>1434.3054179999999</v>
      </c>
      <c r="C12" s="84">
        <v>894.79889300000002</v>
      </c>
      <c r="D12" s="84">
        <f t="shared" si="0"/>
        <v>539.5065249999999</v>
      </c>
      <c r="E12" s="83">
        <v>19658.8</v>
      </c>
      <c r="F12" s="84">
        <f t="shared" si="1"/>
        <v>27.443512574521332</v>
      </c>
      <c r="G12" s="6"/>
      <c r="H12" s="6"/>
      <c r="I12" s="6"/>
    </row>
    <row r="13" spans="1:9" x14ac:dyDescent="0.35">
      <c r="A13" s="20" t="s">
        <v>87</v>
      </c>
      <c r="B13" s="84">
        <v>118.748367</v>
      </c>
      <c r="C13" s="84">
        <v>374.70942100000002</v>
      </c>
      <c r="D13" s="84">
        <f t="shared" si="0"/>
        <v>-255.96105400000002</v>
      </c>
      <c r="E13" s="83">
        <v>52321.2</v>
      </c>
      <c r="F13" s="84">
        <f t="shared" si="1"/>
        <v>-4.8921097757696694</v>
      </c>
      <c r="G13" s="6"/>
      <c r="H13" s="6"/>
      <c r="I13" s="6"/>
    </row>
    <row r="14" spans="1:9" x14ac:dyDescent="0.35">
      <c r="A14" s="20" t="s">
        <v>88</v>
      </c>
      <c r="B14" s="84">
        <v>179.10586873146531</v>
      </c>
      <c r="C14" s="84">
        <v>135.74573670500504</v>
      </c>
      <c r="D14" s="84">
        <f t="shared" si="0"/>
        <v>43.360132026460263</v>
      </c>
      <c r="E14" s="83">
        <v>5105.5</v>
      </c>
      <c r="F14" s="84">
        <f t="shared" si="1"/>
        <v>8.4928277399785053</v>
      </c>
      <c r="G14" s="6"/>
      <c r="H14" s="6"/>
      <c r="I14" s="6"/>
    </row>
    <row r="15" spans="1:9" x14ac:dyDescent="0.35">
      <c r="A15" s="20" t="s">
        <v>124</v>
      </c>
      <c r="B15" s="84">
        <v>8.8164478227726481E-2</v>
      </c>
      <c r="C15" s="84">
        <v>134.1983609940975</v>
      </c>
      <c r="D15" s="84">
        <f t="shared" si="0"/>
        <v>-134.11019651586977</v>
      </c>
      <c r="E15" s="83">
        <v>11019.9</v>
      </c>
      <c r="F15" s="84">
        <f t="shared" si="1"/>
        <v>-12.169819736646412</v>
      </c>
      <c r="G15" s="6"/>
      <c r="H15" s="6"/>
      <c r="I15" s="6"/>
    </row>
    <row r="16" spans="1:9" x14ac:dyDescent="0.35">
      <c r="A16" s="20" t="s">
        <v>116</v>
      </c>
      <c r="B16" s="84">
        <v>3.7791726496860404E-4</v>
      </c>
      <c r="C16" s="84">
        <v>4.7955428711676635</v>
      </c>
      <c r="D16" s="84">
        <f t="shared" si="0"/>
        <v>-4.7951649539026953</v>
      </c>
      <c r="E16" s="83">
        <v>66.5</v>
      </c>
      <c r="F16" s="84">
        <f t="shared" si="1"/>
        <v>-72.107743667709698</v>
      </c>
      <c r="G16" s="6"/>
      <c r="H16" s="6"/>
      <c r="I16" s="6"/>
    </row>
    <row r="17" spans="1:9" x14ac:dyDescent="0.35">
      <c r="A17" s="20" t="s">
        <v>89</v>
      </c>
      <c r="B17" s="84">
        <v>1836.8840859200002</v>
      </c>
      <c r="C17" s="84">
        <v>649.18348918902154</v>
      </c>
      <c r="D17" s="84">
        <f t="shared" si="0"/>
        <v>1187.7005967309788</v>
      </c>
      <c r="E17" s="83">
        <v>17980.099999999999</v>
      </c>
      <c r="F17" s="84">
        <f t="shared" si="1"/>
        <v>66.056395500079461</v>
      </c>
      <c r="G17" s="6"/>
      <c r="H17" s="6"/>
      <c r="I17" s="6"/>
    </row>
    <row r="18" spans="1:9" x14ac:dyDescent="0.35">
      <c r="A18" s="20" t="s">
        <v>90</v>
      </c>
      <c r="B18" s="84">
        <v>162.27413306609171</v>
      </c>
      <c r="C18" s="84">
        <v>107.97905141429221</v>
      </c>
      <c r="D18" s="84">
        <f t="shared" si="0"/>
        <v>54.295081651799492</v>
      </c>
      <c r="E18" s="83">
        <v>6309.6</v>
      </c>
      <c r="F18" s="84">
        <f t="shared" si="1"/>
        <v>8.6051543127614245</v>
      </c>
      <c r="G18" s="6"/>
      <c r="H18" s="6"/>
      <c r="I18" s="6"/>
    </row>
    <row r="19" spans="1:9" x14ac:dyDescent="0.35">
      <c r="A19" s="20" t="s">
        <v>117</v>
      </c>
      <c r="B19" s="84">
        <v>1.126E-3</v>
      </c>
      <c r="C19" s="84">
        <v>5.4393089999999997</v>
      </c>
      <c r="D19" s="84">
        <f t="shared" si="0"/>
        <v>-5.4381829999999995</v>
      </c>
      <c r="E19" s="83">
        <v>117.1</v>
      </c>
      <c r="F19" s="84">
        <f t="shared" si="1"/>
        <v>-46.440503842869347</v>
      </c>
      <c r="G19" s="6"/>
      <c r="H19" s="6"/>
      <c r="I19" s="6"/>
    </row>
    <row r="20" spans="1:9" x14ac:dyDescent="0.35">
      <c r="A20" s="20" t="s">
        <v>91</v>
      </c>
      <c r="B20" s="84">
        <v>256.14807200000001</v>
      </c>
      <c r="C20" s="84">
        <v>250.30506399999999</v>
      </c>
      <c r="D20" s="84">
        <f t="shared" si="0"/>
        <v>5.843008000000026</v>
      </c>
      <c r="E20" s="83">
        <v>18124.8</v>
      </c>
      <c r="F20" s="84">
        <f t="shared" si="1"/>
        <v>0.32237641242937998</v>
      </c>
      <c r="G20" s="6"/>
      <c r="H20" s="6"/>
      <c r="I20" s="6"/>
    </row>
    <row r="21" spans="1:9" x14ac:dyDescent="0.35">
      <c r="A21" s="20" t="s">
        <v>92</v>
      </c>
      <c r="B21" s="84">
        <v>0.68440400000000001</v>
      </c>
      <c r="C21" s="84">
        <v>22.427727000000001</v>
      </c>
      <c r="D21" s="84">
        <f t="shared" si="0"/>
        <v>-21.743323</v>
      </c>
      <c r="E21" s="83">
        <v>826.4</v>
      </c>
      <c r="F21" s="84">
        <f t="shared" si="1"/>
        <v>-26.310894240077445</v>
      </c>
      <c r="G21" s="6"/>
      <c r="H21" s="6"/>
      <c r="I21" s="6"/>
    </row>
    <row r="22" spans="1:9" x14ac:dyDescent="0.35">
      <c r="A22" s="20" t="s">
        <v>94</v>
      </c>
      <c r="B22" s="84">
        <v>18.784816530568193</v>
      </c>
      <c r="C22" s="84">
        <v>154.52947353095513</v>
      </c>
      <c r="D22" s="84">
        <f t="shared" si="0"/>
        <v>-135.74465700038695</v>
      </c>
      <c r="E22" s="83">
        <v>10644.9</v>
      </c>
      <c r="F22" s="84">
        <f t="shared" si="1"/>
        <v>-12.752083814820896</v>
      </c>
      <c r="G22" s="6"/>
      <c r="H22" s="6"/>
      <c r="I22" s="6"/>
    </row>
    <row r="23" spans="1:9" x14ac:dyDescent="0.35">
      <c r="A23" s="20" t="s">
        <v>95</v>
      </c>
      <c r="B23" s="84">
        <v>36.655501069926103</v>
      </c>
      <c r="C23" s="84">
        <v>119.02730043906062</v>
      </c>
      <c r="D23" s="84">
        <f t="shared" si="0"/>
        <v>-82.371799369134521</v>
      </c>
      <c r="E23" s="83">
        <v>2839.8</v>
      </c>
      <c r="F23" s="84">
        <f t="shared" si="1"/>
        <v>-29.006197397399294</v>
      </c>
      <c r="G23" s="6"/>
      <c r="H23" s="6"/>
      <c r="I23" s="6"/>
    </row>
    <row r="24" spans="1:9" x14ac:dyDescent="0.35">
      <c r="A24" s="20" t="s">
        <v>96</v>
      </c>
      <c r="B24" s="84">
        <v>853.70403099999999</v>
      </c>
      <c r="C24" s="84">
        <v>702.83808599999998</v>
      </c>
      <c r="D24" s="84">
        <f t="shared" si="0"/>
        <v>150.86594500000001</v>
      </c>
      <c r="E24" s="83">
        <v>129739.8</v>
      </c>
      <c r="F24" s="84">
        <f t="shared" si="1"/>
        <v>1.1628347276625985</v>
      </c>
      <c r="G24" s="6"/>
      <c r="H24" s="6"/>
      <c r="I24" s="6"/>
    </row>
    <row r="25" spans="1:9" x14ac:dyDescent="0.35">
      <c r="A25" s="20" t="s">
        <v>97</v>
      </c>
      <c r="B25" s="84">
        <v>5.5</v>
      </c>
      <c r="C25" s="84">
        <v>103.690755</v>
      </c>
      <c r="D25" s="84">
        <f t="shared" si="0"/>
        <v>-98.190754999999996</v>
      </c>
      <c r="E25" s="83">
        <v>6823.6</v>
      </c>
      <c r="F25" s="84">
        <f t="shared" si="1"/>
        <v>-14.389875578873319</v>
      </c>
      <c r="G25" s="6"/>
      <c r="H25" s="6"/>
      <c r="I25" s="6"/>
    </row>
    <row r="26" spans="1:9" x14ac:dyDescent="0.35">
      <c r="A26" s="20" t="s">
        <v>98</v>
      </c>
      <c r="B26" s="84">
        <v>68.155866000000003</v>
      </c>
      <c r="C26" s="84">
        <v>171.50613999999999</v>
      </c>
      <c r="D26" s="84">
        <f t="shared" si="0"/>
        <v>-103.35027399999998</v>
      </c>
      <c r="E26" s="83">
        <v>4458.8</v>
      </c>
      <c r="F26" s="84">
        <f t="shared" si="1"/>
        <v>-23.178943661971829</v>
      </c>
      <c r="G26" s="6"/>
      <c r="H26" s="6"/>
      <c r="I26" s="6"/>
    </row>
    <row r="27" spans="1:9" x14ac:dyDescent="0.35">
      <c r="A27" s="20" t="s">
        <v>35</v>
      </c>
      <c r="B27" s="84">
        <v>6.9922310000000003</v>
      </c>
      <c r="C27" s="84">
        <v>80.777185000000003</v>
      </c>
      <c r="D27" s="84">
        <f t="shared" si="0"/>
        <v>-73.784953999999999</v>
      </c>
      <c r="E27" s="83">
        <v>6844.1</v>
      </c>
      <c r="F27" s="84">
        <f t="shared" si="1"/>
        <v>-10.780811794100027</v>
      </c>
      <c r="G27" s="6"/>
      <c r="H27" s="6"/>
      <c r="I27" s="6"/>
    </row>
    <row r="28" spans="1:9" x14ac:dyDescent="0.35">
      <c r="A28" s="20" t="s">
        <v>99</v>
      </c>
      <c r="B28" s="84">
        <v>3058.8945718841055</v>
      </c>
      <c r="C28" s="84">
        <v>330.00637672137879</v>
      </c>
      <c r="D28" s="84">
        <f t="shared" si="0"/>
        <v>2728.8881951627268</v>
      </c>
      <c r="E28" s="83">
        <v>33845.599999999999</v>
      </c>
      <c r="F28" s="84">
        <f t="shared" si="1"/>
        <v>80.627561489904934</v>
      </c>
      <c r="G28" s="6"/>
      <c r="H28" s="6"/>
      <c r="I28" s="6"/>
    </row>
    <row r="29" spans="1:9" x14ac:dyDescent="0.35">
      <c r="A29" s="20" t="s">
        <v>100</v>
      </c>
      <c r="B29" s="84">
        <v>33.71805536230827</v>
      </c>
      <c r="C29" s="84">
        <v>186.0759848980808</v>
      </c>
      <c r="D29" s="84">
        <f t="shared" si="0"/>
        <v>-152.35792953577254</v>
      </c>
      <c r="E29" s="83">
        <v>11331.3</v>
      </c>
      <c r="F29" s="84">
        <f t="shared" si="1"/>
        <v>-13.445759051103805</v>
      </c>
      <c r="G29" s="6"/>
      <c r="H29" s="6"/>
      <c r="I29" s="6"/>
    </row>
    <row r="30" spans="1:9" x14ac:dyDescent="0.35">
      <c r="A30" s="20" t="s">
        <v>118</v>
      </c>
      <c r="B30" s="84">
        <v>3.3790759973194815</v>
      </c>
      <c r="C30" s="84">
        <v>9.4357028808156347</v>
      </c>
      <c r="D30" s="84">
        <f t="shared" si="0"/>
        <v>-6.0566268834961532</v>
      </c>
      <c r="E30" s="83">
        <v>179.3</v>
      </c>
      <c r="F30" s="84">
        <f t="shared" si="1"/>
        <v>-33.779291040134702</v>
      </c>
      <c r="G30" s="6"/>
      <c r="H30" s="6"/>
      <c r="I30" s="6"/>
    </row>
    <row r="31" spans="1:9" x14ac:dyDescent="0.35">
      <c r="A31" s="20" t="s">
        <v>103</v>
      </c>
      <c r="B31" s="84">
        <v>57.407790556472222</v>
      </c>
      <c r="C31" s="84">
        <v>81.959015569324791</v>
      </c>
      <c r="D31" s="84">
        <f t="shared" si="0"/>
        <v>-24.551225012852569</v>
      </c>
      <c r="E31" s="83">
        <v>1502.9</v>
      </c>
      <c r="F31" s="84">
        <f t="shared" si="1"/>
        <v>-16.335900600740281</v>
      </c>
      <c r="G31" s="6"/>
      <c r="H31" s="6"/>
      <c r="I31" s="6"/>
    </row>
    <row r="32" spans="1:9" x14ac:dyDescent="0.35">
      <c r="A32" s="20" t="s">
        <v>104</v>
      </c>
      <c r="B32" s="84">
        <v>51.793742999999999</v>
      </c>
      <c r="C32" s="84">
        <v>54.067697000000003</v>
      </c>
      <c r="D32" s="84">
        <f t="shared" si="0"/>
        <v>-2.2739540000000034</v>
      </c>
      <c r="E32" s="83">
        <v>3388.1</v>
      </c>
      <c r="F32" s="84">
        <f t="shared" si="1"/>
        <v>-0.67115905669844556</v>
      </c>
      <c r="G32" s="6"/>
      <c r="H32" s="6"/>
      <c r="I32" s="6"/>
    </row>
    <row r="33" spans="1:9" x14ac:dyDescent="0.35">
      <c r="A33" s="79" t="s">
        <v>45</v>
      </c>
      <c r="B33" s="98">
        <f>SUM(B6:B32)</f>
        <v>8760.6886932051675</v>
      </c>
      <c r="C33" s="98">
        <f>SUM(C6:C32)</f>
        <v>5407.7295689963039</v>
      </c>
      <c r="D33" s="98">
        <f>SUM(D6:D32)</f>
        <v>3352.9591242088654</v>
      </c>
      <c r="E33" s="99">
        <v>653952.80000000005</v>
      </c>
      <c r="F33" s="98">
        <f t="shared" si="1"/>
        <v>5.1272188515881654</v>
      </c>
      <c r="G33" s="6"/>
      <c r="H33" s="6"/>
      <c r="I33" s="6"/>
    </row>
    <row r="34" spans="1:9" x14ac:dyDescent="0.35">
      <c r="G34" s="6"/>
      <c r="H34" s="6"/>
      <c r="I34" s="6"/>
    </row>
    <row r="35" spans="1:9" x14ac:dyDescent="0.35">
      <c r="A35" s="129" t="s">
        <v>125</v>
      </c>
      <c r="G35" s="6"/>
      <c r="H35" s="6"/>
      <c r="I35" s="6"/>
    </row>
    <row r="36" spans="1:9" x14ac:dyDescent="0.35">
      <c r="A36" s="129" t="s">
        <v>126</v>
      </c>
      <c r="G36" s="6"/>
      <c r="H36" s="6"/>
      <c r="I36" s="6"/>
    </row>
    <row r="37" spans="1:9" x14ac:dyDescent="0.35">
      <c r="A37" s="129" t="s">
        <v>107</v>
      </c>
      <c r="G37" s="6"/>
      <c r="H37" s="6"/>
      <c r="I37" s="6"/>
    </row>
    <row r="38" spans="1:9" x14ac:dyDescent="0.35">
      <c r="A38" s="129" t="s">
        <v>123</v>
      </c>
      <c r="G38" s="6"/>
      <c r="H38" s="6"/>
      <c r="I38" s="6"/>
    </row>
    <row r="39" spans="1:9" x14ac:dyDescent="0.35">
      <c r="A39" s="129"/>
      <c r="G39" s="6"/>
      <c r="H39" s="6"/>
      <c r="I39" s="6"/>
    </row>
    <row r="40" spans="1:9" x14ac:dyDescent="0.35">
      <c r="A40" s="129" t="s">
        <v>110</v>
      </c>
      <c r="G40" s="6"/>
      <c r="H40" s="6"/>
      <c r="I40" s="6"/>
    </row>
    <row r="41" spans="1:9" x14ac:dyDescent="0.35">
      <c r="A41" s="129"/>
      <c r="G41" s="6"/>
      <c r="H41" s="6"/>
      <c r="I41" s="6"/>
    </row>
    <row r="42" spans="1:9" x14ac:dyDescent="0.35">
      <c r="A42" s="129" t="s">
        <v>273</v>
      </c>
      <c r="G42" s="6"/>
      <c r="H42" s="6"/>
      <c r="I42" s="6"/>
    </row>
    <row r="43" spans="1:9" x14ac:dyDescent="0.35">
      <c r="A43" s="129" t="s">
        <v>270</v>
      </c>
      <c r="G43" s="6"/>
      <c r="H43" s="6"/>
      <c r="I43" s="6"/>
    </row>
    <row r="44" spans="1:9" x14ac:dyDescent="0.35">
      <c r="A44" s="129" t="s">
        <v>271</v>
      </c>
      <c r="G44" s="6"/>
      <c r="H44" s="6"/>
      <c r="I44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17</vt:i4>
      </vt:variant>
    </vt:vector>
  </HeadingPairs>
  <TitlesOfParts>
    <vt:vector size="17" baseType="lpstr">
      <vt:lpstr>Índice</vt:lpstr>
      <vt:lpstr>A1</vt:lpstr>
      <vt:lpstr>A2</vt:lpstr>
      <vt:lpstr>A3</vt:lpstr>
      <vt:lpstr>A4</vt:lpstr>
      <vt:lpstr>A5</vt:lpstr>
      <vt:lpstr>A6</vt:lpstr>
      <vt:lpstr>A7</vt:lpstr>
      <vt:lpstr>A8</vt:lpstr>
      <vt:lpstr>A9</vt:lpstr>
      <vt:lpstr>A10</vt:lpstr>
      <vt:lpstr>A11</vt:lpstr>
      <vt:lpstr>A12</vt:lpstr>
      <vt:lpstr>Gráfico A12</vt:lpstr>
      <vt:lpstr>A13</vt:lpstr>
      <vt:lpstr>A14</vt:lpstr>
      <vt:lpstr>A15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 Sanjurjo</dc:creator>
  <cp:lastModifiedBy>Naja Vargas</cp:lastModifiedBy>
  <cp:lastPrinted>2025-07-14T21:02:16Z</cp:lastPrinted>
  <dcterms:created xsi:type="dcterms:W3CDTF">2025-07-12T20:14:24Z</dcterms:created>
  <dcterms:modified xsi:type="dcterms:W3CDTF">2025-07-17T19:25:45Z</dcterms:modified>
</cp:coreProperties>
</file>